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84" activeTab="1"/>
  </bookViews>
  <sheets>
    <sheet name="A7 Sztafeta" sheetId="1" r:id="rId1"/>
    <sheet name="A7 Bieg" sheetId="2" r:id="rId2"/>
    <sheet name="11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31" sheetId="11" r:id="rId11"/>
    <sheet name="32" sheetId="12" r:id="rId12"/>
    <sheet name="33" sheetId="13" r:id="rId13"/>
    <sheet name="41" sheetId="14" r:id="rId14"/>
    <sheet name="42" sheetId="15" r:id="rId15"/>
    <sheet name="43" sheetId="16" r:id="rId16"/>
    <sheet name="44" sheetId="17" r:id="rId17"/>
    <sheet name="45" sheetId="18" r:id="rId18"/>
    <sheet name="46" sheetId="19" r:id="rId19"/>
    <sheet name="51" sheetId="20" r:id="rId20"/>
    <sheet name="52" sheetId="21" r:id="rId21"/>
    <sheet name="61" sheetId="22" r:id="rId22"/>
  </sheets>
  <definedNames/>
  <calcPr fullCalcOnLoad="1"/>
</workbook>
</file>

<file path=xl/sharedStrings.xml><?xml version="1.0" encoding="utf-8"?>
<sst xmlns="http://schemas.openxmlformats.org/spreadsheetml/2006/main" count="1166" uniqueCount="147">
  <si>
    <t>Rafał Wojtczak</t>
  </si>
  <si>
    <t>Rafał Bogulak</t>
  </si>
  <si>
    <t>Robert Dominiak</t>
  </si>
  <si>
    <t>Michał Najberg</t>
  </si>
  <si>
    <t>Andrzej Putz</t>
  </si>
  <si>
    <t>Maciej Chodorek</t>
  </si>
  <si>
    <t>Sebastian Wojtal</t>
  </si>
  <si>
    <t>Adam Biernacki</t>
  </si>
  <si>
    <t>Natalia Piątkowska</t>
  </si>
  <si>
    <t>Jarosław Szulkowski</t>
  </si>
  <si>
    <t>Jan Szweda</t>
  </si>
  <si>
    <t>Grzegorz Ziętala</t>
  </si>
  <si>
    <t>Anna Karłowicz</t>
  </si>
  <si>
    <t>Andrzej Fabiański</t>
  </si>
  <si>
    <t>Grzegorz Maśluch</t>
  </si>
  <si>
    <t>Łukasz Fabiański</t>
  </si>
  <si>
    <t>Paweł Lech</t>
  </si>
  <si>
    <t>Henryk Bartkowiak</t>
  </si>
  <si>
    <t>Pepegi</t>
  </si>
  <si>
    <t>Lechici Zielonka</t>
  </si>
  <si>
    <t>Byledobiec Anin</t>
  </si>
  <si>
    <t>(niezrzeszony)</t>
  </si>
  <si>
    <t>KB Huragan Wołomin</t>
  </si>
  <si>
    <t>KB Galeria</t>
  </si>
  <si>
    <t>Warszawa - Wola</t>
  </si>
  <si>
    <t>GIBnO Amator Warszawa</t>
  </si>
  <si>
    <t>Zetours ENTRE.PL Team</t>
  </si>
  <si>
    <t>Zbigniew Zawadzak "Zet"</t>
  </si>
  <si>
    <t>Numer</t>
  </si>
  <si>
    <t>Zawodnik</t>
  </si>
  <si>
    <t>Rocznik</t>
  </si>
  <si>
    <t>Handicap</t>
  </si>
  <si>
    <t>-</t>
  </si>
  <si>
    <t>Czas okrąż.</t>
  </si>
  <si>
    <t>Msc.</t>
  </si>
  <si>
    <t>Średnia</t>
  </si>
  <si>
    <t>Tempo</t>
  </si>
  <si>
    <t>L.p.</t>
  </si>
  <si>
    <t>Start</t>
  </si>
  <si>
    <t>Okrążenia</t>
  </si>
  <si>
    <t>Razem okr.</t>
  </si>
  <si>
    <t>Rekord</t>
  </si>
  <si>
    <t>Okr.</t>
  </si>
  <si>
    <t>Czas brutto</t>
  </si>
  <si>
    <t>Czas netto</t>
  </si>
  <si>
    <t>Średni czas okrążenia</t>
  </si>
  <si>
    <t>Miejsce (na 20 drużyn)</t>
  </si>
  <si>
    <t>Wojciech Starzyński "ours brun"</t>
  </si>
  <si>
    <t>Anna Pawłowska-Pojawa "Beauty&amp;Beast"</t>
  </si>
  <si>
    <t>Klub</t>
  </si>
  <si>
    <t>Sztafeta</t>
  </si>
  <si>
    <t>Czas</t>
  </si>
  <si>
    <t>BLOCKERS-Garwolin</t>
  </si>
  <si>
    <t>Michał Łubian "Michał"</t>
  </si>
  <si>
    <t>OTK Rzeźnik</t>
  </si>
  <si>
    <t>Bożena Miasojedow</t>
  </si>
  <si>
    <t>Bogdan Barewski</t>
  </si>
  <si>
    <t>Paweł Kotlarz "pkotla"</t>
  </si>
  <si>
    <t>Bartosz Matczak "Barti"</t>
  </si>
  <si>
    <t>RaDeck ENTRE.PL Team</t>
  </si>
  <si>
    <t>Konrad Witek "Deck"</t>
  </si>
  <si>
    <t>Radosław Łapiński "Radek"</t>
  </si>
  <si>
    <t>Laski Kabackie W Oparach Absurdu</t>
  </si>
  <si>
    <t>Barbara Muzyka "MEL."</t>
  </si>
  <si>
    <t>Konrad Rychlik "Conrad"</t>
  </si>
  <si>
    <t>FBI</t>
  </si>
  <si>
    <t>Robert Wiatr "_wiatr"</t>
  </si>
  <si>
    <t>Adam Postek</t>
  </si>
  <si>
    <t>Gibraltar - KB Gymnasion</t>
  </si>
  <si>
    <t>Elżbieta Dobosz "zuczek"</t>
  </si>
  <si>
    <t>Monika Madziarska</t>
  </si>
  <si>
    <t>Ewa Misiaczek</t>
  </si>
  <si>
    <t>Stara Miłosna</t>
  </si>
  <si>
    <t>Marek Tronina</t>
  </si>
  <si>
    <t>Kuba Sobczak</t>
  </si>
  <si>
    <t>Andrzej Jarzynowski</t>
  </si>
  <si>
    <t>Teletubisie</t>
  </si>
  <si>
    <t>Elżbieta Hirszler</t>
  </si>
  <si>
    <t>Robert Jagielski</t>
  </si>
  <si>
    <t>Danilo Ferraris</t>
  </si>
  <si>
    <t>I cóż, że ze Szwecji - ENTRE.PL Team</t>
  </si>
  <si>
    <t>Sylwester Karczewski "sylwester"</t>
  </si>
  <si>
    <t>Paweł Zach "wolny Szybkobiegacz"</t>
  </si>
  <si>
    <t>Krzysztof Rajzer "Walczak"</t>
  </si>
  <si>
    <t>Filip Wróblewski "fil"</t>
  </si>
  <si>
    <t>Olga Iwasińska "Suwmiara"</t>
  </si>
  <si>
    <t>Bartek Różycki "barozyck"</t>
  </si>
  <si>
    <t>Adam Sankowski</t>
  </si>
  <si>
    <t>Andrzej Karlak "AnKa"</t>
  </si>
  <si>
    <t>Anna Dobkowska "And"</t>
  </si>
  <si>
    <t>Wojciech Michalik "Pierwszygal"</t>
  </si>
  <si>
    <t>Marcin Miśkiewicz "MzM"</t>
  </si>
  <si>
    <t>Mariusz Mioduszewski "Miodzio"</t>
  </si>
  <si>
    <t>Radosław Mościcki "Rumi"</t>
  </si>
  <si>
    <t>Mirosław Cisek "Tomir"</t>
  </si>
  <si>
    <t>Znajomi Królika</t>
  </si>
  <si>
    <t>Paweł Borkowski</t>
  </si>
  <si>
    <t>Bogumił Brela</t>
  </si>
  <si>
    <t>Janusz Banowski</t>
  </si>
  <si>
    <t>Paweł Szempliński</t>
  </si>
  <si>
    <t>Stado Słoników</t>
  </si>
  <si>
    <t>Katarzyna Klimińska</t>
  </si>
  <si>
    <t>Sebastian Polak "Słonik"</t>
  </si>
  <si>
    <t>Bartosz Skalski</t>
  </si>
  <si>
    <t>DAAR</t>
  </si>
  <si>
    <t>Adam Gawęda "Smoku"</t>
  </si>
  <si>
    <t>Joanna Rembowska</t>
  </si>
  <si>
    <t>Renata Gawęda "Renata"</t>
  </si>
  <si>
    <t>Bożena Badurek "Bożena"</t>
  </si>
  <si>
    <t>Konrad Różycki "konroz"</t>
  </si>
  <si>
    <t>Jakub Zabłocki</t>
  </si>
  <si>
    <t>Bogdan Piątek "BOP"</t>
  </si>
  <si>
    <t>Marek Pytkowski "keram"</t>
  </si>
  <si>
    <t>Bogdan Krysiński</t>
  </si>
  <si>
    <t>Klub Biegacza CASTELLANUS</t>
  </si>
  <si>
    <t>Radosław Podbielski</t>
  </si>
  <si>
    <t>Marek Podbielski</t>
  </si>
  <si>
    <t>Paweł Gumiński</t>
  </si>
  <si>
    <t>Michał Serwatka</t>
  </si>
  <si>
    <t>Ewa Gajda</t>
  </si>
  <si>
    <t>Paweł Korzeniecki</t>
  </si>
  <si>
    <t>Poz.</t>
  </si>
  <si>
    <t>Nazwa</t>
  </si>
  <si>
    <t>Nr</t>
  </si>
  <si>
    <t>Stowarzyszenie Park Skaryszewski</t>
  </si>
  <si>
    <t>Aleksander Wernik "kireiname"</t>
  </si>
  <si>
    <t>Wyniki sztafet po:</t>
  </si>
  <si>
    <t>6. okr.</t>
  </si>
  <si>
    <t>5. okr.</t>
  </si>
  <si>
    <t>4. okr.</t>
  </si>
  <si>
    <t>3. okr.</t>
  </si>
  <si>
    <t>2. okr.</t>
  </si>
  <si>
    <t>1. okr.</t>
  </si>
  <si>
    <t>Anińska Siódemka, 07.07.07 - Bieg na 7 km</t>
  </si>
  <si>
    <t>Anińska Siódemka, 07.07.07 - Sztafeta 7 x 7 km</t>
  </si>
  <si>
    <t>Anińska Siódemka, 07.07.07 - Rekordy na 7 km</t>
  </si>
  <si>
    <t>Klub / Sztafeta</t>
  </si>
  <si>
    <t>Bieg</t>
  </si>
  <si>
    <t>Zawody</t>
  </si>
  <si>
    <t>Czas na koniec okrąż.</t>
  </si>
  <si>
    <t>Piotr Dąbrowski "Pit"</t>
  </si>
  <si>
    <t>KB Galeria - PIĘKNE I BESTIE</t>
  </si>
  <si>
    <t>KB Galeria - SZYBCY I WŚCIEKLI</t>
  </si>
  <si>
    <t>KB Jogger Nowy Dwór Mazowiecki</t>
  </si>
  <si>
    <t>Deloitte Adventure Team</t>
  </si>
  <si>
    <t>Aleksander Gabryś</t>
  </si>
  <si>
    <t>Tadeusz Kacprowski "TadeK"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</si>
</sst>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</numFmts>
  <fonts count="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5" fontId="0" fillId="0" borderId="2" xfId="0" applyNumberForma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45" fontId="0" fillId="0" borderId="15" xfId="0" applyNumberFormat="1" applyBorder="1" applyAlignment="1">
      <alignment horizontal="center"/>
    </xf>
    <xf numFmtId="45" fontId="0" fillId="0" borderId="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45" fontId="0" fillId="0" borderId="16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5" fontId="0" fillId="2" borderId="8" xfId="0" applyNumberFormat="1" applyFill="1" applyBorder="1" applyAlignment="1">
      <alignment horizontal="center"/>
    </xf>
    <xf numFmtId="45" fontId="0" fillId="2" borderId="9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5" fontId="0" fillId="0" borderId="18" xfId="0" applyNumberFormat="1" applyBorder="1" applyAlignment="1">
      <alignment horizontal="center"/>
    </xf>
    <xf numFmtId="45" fontId="0" fillId="0" borderId="1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8" xfId="0" applyBorder="1" applyAlignment="1">
      <alignment horizontal="left"/>
    </xf>
    <xf numFmtId="4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2" borderId="3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57150</xdr:rowOff>
    </xdr:from>
    <xdr:to>
      <xdr:col>10</xdr:col>
      <xdr:colOff>238125</xdr:colOff>
      <xdr:row>2</xdr:row>
      <xdr:rowOff>19050</xdr:rowOff>
    </xdr:to>
    <xdr:pic>
      <xdr:nvPicPr>
        <xdr:cNvPr id="1" name="cmb_Gener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71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R157"/>
  <sheetViews>
    <sheetView workbookViewId="0" topLeftCell="A16">
      <selection activeCell="K25" sqref="K25"/>
    </sheetView>
  </sheetViews>
  <sheetFormatPr defaultColWidth="9.00390625" defaultRowHeight="12.75"/>
  <cols>
    <col min="1" max="1" width="2.00390625" style="0" customWidth="1"/>
    <col min="2" max="2" width="4.75390625" style="42" customWidth="1"/>
    <col min="3" max="3" width="5.75390625" style="42" customWidth="1"/>
    <col min="4" max="4" width="36.625" style="0" customWidth="1"/>
    <col min="5" max="5" width="8.75390625" style="47" customWidth="1"/>
    <col min="6" max="6" width="2.875" style="42" customWidth="1"/>
    <col min="7" max="7" width="7.75390625" style="47" customWidth="1"/>
    <col min="8" max="8" width="2.875" style="42" customWidth="1"/>
    <col min="9" max="9" width="7.75390625" style="42" customWidth="1"/>
    <col min="10" max="10" width="2.875" style="42" customWidth="1"/>
    <col min="11" max="11" width="7.75390625" style="42" customWidth="1"/>
    <col min="12" max="12" width="2.875" style="42" customWidth="1"/>
    <col min="13" max="13" width="7.75390625" style="42" customWidth="1"/>
    <col min="14" max="14" width="2.875" style="42" customWidth="1"/>
    <col min="15" max="15" width="7.75390625" style="42" customWidth="1"/>
    <col min="16" max="16" width="2.875" style="42" customWidth="1"/>
    <col min="17" max="17" width="7.75390625" style="42" customWidth="1"/>
    <col min="18" max="18" width="7.75390625" style="0" customWidth="1"/>
  </cols>
  <sheetData>
    <row r="1" ht="13.5" thickBot="1"/>
    <row r="2" spans="2:4" ht="13.5" thickBot="1">
      <c r="B2" s="68" t="s">
        <v>134</v>
      </c>
      <c r="C2" s="69"/>
      <c r="D2" s="70"/>
    </row>
    <row r="3" ht="13.5" thickBot="1"/>
    <row r="4" spans="2:18" ht="12.75">
      <c r="B4" s="74" t="s">
        <v>121</v>
      </c>
      <c r="C4" s="76" t="s">
        <v>123</v>
      </c>
      <c r="D4" s="76" t="s">
        <v>122</v>
      </c>
      <c r="E4" s="80" t="s">
        <v>51</v>
      </c>
      <c r="F4" s="78" t="s">
        <v>126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1" t="s">
        <v>38</v>
      </c>
    </row>
    <row r="5" spans="2:18" ht="13.5" thickBot="1">
      <c r="B5" s="75"/>
      <c r="C5" s="77"/>
      <c r="D5" s="77"/>
      <c r="E5" s="81"/>
      <c r="F5" s="82" t="s">
        <v>127</v>
      </c>
      <c r="G5" s="67"/>
      <c r="H5" s="67" t="s">
        <v>128</v>
      </c>
      <c r="I5" s="67"/>
      <c r="J5" s="67" t="s">
        <v>129</v>
      </c>
      <c r="K5" s="67"/>
      <c r="L5" s="67" t="s">
        <v>130</v>
      </c>
      <c r="M5" s="67"/>
      <c r="N5" s="67" t="s">
        <v>131</v>
      </c>
      <c r="O5" s="67"/>
      <c r="P5" s="67" t="s">
        <v>132</v>
      </c>
      <c r="Q5" s="73"/>
      <c r="R5" s="72"/>
    </row>
    <row r="6" spans="2:18" ht="12.75">
      <c r="B6" s="20">
        <v>1</v>
      </c>
      <c r="C6" s="12">
        <v>23</v>
      </c>
      <c r="D6" s="4" t="s">
        <v>26</v>
      </c>
      <c r="E6" s="25">
        <v>0.13993055555555556</v>
      </c>
      <c r="F6" s="12">
        <v>1</v>
      </c>
      <c r="G6" s="25">
        <v>0.12085648148148148</v>
      </c>
      <c r="H6" s="12">
        <v>2</v>
      </c>
      <c r="I6" s="25">
        <v>0.1021412037037037</v>
      </c>
      <c r="J6" s="12">
        <v>2</v>
      </c>
      <c r="K6" s="25">
        <v>0.08341435185185185</v>
      </c>
      <c r="L6" s="12">
        <v>1</v>
      </c>
      <c r="M6" s="25">
        <v>0.06403935185185185</v>
      </c>
      <c r="N6" s="12">
        <v>2</v>
      </c>
      <c r="O6" s="25">
        <v>0.04570601851851852</v>
      </c>
      <c r="P6" s="12">
        <v>2</v>
      </c>
      <c r="Q6" s="64">
        <v>0.026736111111111113</v>
      </c>
      <c r="R6" s="48">
        <v>0.0084375</v>
      </c>
    </row>
    <row r="7" spans="2:18" ht="12.75">
      <c r="B7" s="21">
        <v>2</v>
      </c>
      <c r="C7" s="22">
        <v>22</v>
      </c>
      <c r="D7" s="3" t="s">
        <v>18</v>
      </c>
      <c r="E7" s="26">
        <v>0.14162037037037037</v>
      </c>
      <c r="F7" s="22">
        <v>2</v>
      </c>
      <c r="G7" s="26">
        <v>0.12158564814814815</v>
      </c>
      <c r="H7" s="22">
        <v>1</v>
      </c>
      <c r="I7" s="26">
        <v>0.10211805555555555</v>
      </c>
      <c r="J7" s="22">
        <v>1</v>
      </c>
      <c r="K7" s="26">
        <v>0.08315972222222222</v>
      </c>
      <c r="L7" s="22">
        <v>2</v>
      </c>
      <c r="M7" s="26">
        <v>0.06417824074074074</v>
      </c>
      <c r="N7" s="22">
        <v>1</v>
      </c>
      <c r="O7" s="26">
        <v>0.04570601851851852</v>
      </c>
      <c r="P7" s="22">
        <v>3</v>
      </c>
      <c r="Q7" s="65">
        <v>0.02694444444444444</v>
      </c>
      <c r="R7" s="36">
        <v>0.0084375</v>
      </c>
    </row>
    <row r="8" spans="2:18" ht="12.75">
      <c r="B8" s="21">
        <v>3</v>
      </c>
      <c r="C8" s="22">
        <v>41</v>
      </c>
      <c r="D8" s="3" t="s">
        <v>80</v>
      </c>
      <c r="E8" s="26">
        <v>0.14452546296296295</v>
      </c>
      <c r="F8" s="22">
        <v>3</v>
      </c>
      <c r="G8" s="26">
        <v>0.1263425925925926</v>
      </c>
      <c r="H8" s="22">
        <v>3</v>
      </c>
      <c r="I8" s="26">
        <v>0.10856481481481482</v>
      </c>
      <c r="J8" s="22">
        <v>3</v>
      </c>
      <c r="K8" s="26">
        <v>0.08967592592592592</v>
      </c>
      <c r="L8" s="22">
        <v>4</v>
      </c>
      <c r="M8" s="26">
        <v>0.07118055555555557</v>
      </c>
      <c r="N8" s="22">
        <v>6</v>
      </c>
      <c r="O8" s="26">
        <v>0.05335648148148148</v>
      </c>
      <c r="P8" s="22">
        <v>10</v>
      </c>
      <c r="Q8" s="65">
        <v>0.035069444444444445</v>
      </c>
      <c r="R8" s="36">
        <v>0.016458333333333332</v>
      </c>
    </row>
    <row r="9" spans="2:18" ht="12.75">
      <c r="B9" s="21">
        <v>4</v>
      </c>
      <c r="C9" s="22">
        <v>27</v>
      </c>
      <c r="D9" s="3" t="s">
        <v>144</v>
      </c>
      <c r="E9" s="26">
        <v>0.15697916666666667</v>
      </c>
      <c r="F9" s="22">
        <v>4</v>
      </c>
      <c r="G9" s="26">
        <v>0.1372337962962963</v>
      </c>
      <c r="H9" s="22">
        <v>4</v>
      </c>
      <c r="I9" s="26">
        <v>0.1125</v>
      </c>
      <c r="J9" s="22">
        <v>4</v>
      </c>
      <c r="K9" s="26">
        <v>0.09293981481481482</v>
      </c>
      <c r="L9" s="22">
        <v>3</v>
      </c>
      <c r="M9" s="26">
        <v>0.07003472222222222</v>
      </c>
      <c r="N9" s="22">
        <v>4</v>
      </c>
      <c r="O9" s="26">
        <v>0.05087962962962963</v>
      </c>
      <c r="P9" s="22">
        <v>5</v>
      </c>
      <c r="Q9" s="65">
        <v>0.028194444444444442</v>
      </c>
      <c r="R9" s="36">
        <v>0.0084375</v>
      </c>
    </row>
    <row r="10" spans="2:18" ht="12.75">
      <c r="B10" s="21">
        <v>5</v>
      </c>
      <c r="C10" s="22">
        <v>44</v>
      </c>
      <c r="D10" s="3" t="s">
        <v>142</v>
      </c>
      <c r="E10" s="26">
        <v>0.16475694444444444</v>
      </c>
      <c r="F10" s="22">
        <v>5</v>
      </c>
      <c r="G10" s="26">
        <v>0.14402777777777778</v>
      </c>
      <c r="H10" s="22">
        <v>6</v>
      </c>
      <c r="I10" s="26">
        <v>0.12192129629629629</v>
      </c>
      <c r="J10" s="22">
        <v>8</v>
      </c>
      <c r="K10" s="26">
        <v>0.10209490740740741</v>
      </c>
      <c r="L10" s="22">
        <v>9</v>
      </c>
      <c r="M10" s="26">
        <v>0.08115740740740741</v>
      </c>
      <c r="N10" s="22">
        <v>9</v>
      </c>
      <c r="O10" s="26">
        <v>0.057199074074074076</v>
      </c>
      <c r="P10" s="22">
        <v>14</v>
      </c>
      <c r="Q10" s="65">
        <v>0.03692129629629629</v>
      </c>
      <c r="R10" s="36">
        <v>0.016458333333333332</v>
      </c>
    </row>
    <row r="11" spans="2:18" ht="12.75">
      <c r="B11" s="21">
        <v>6</v>
      </c>
      <c r="C11" s="22">
        <v>21</v>
      </c>
      <c r="D11" s="3" t="s">
        <v>54</v>
      </c>
      <c r="E11" s="26">
        <v>0.1662962962962963</v>
      </c>
      <c r="F11" s="22">
        <v>6</v>
      </c>
      <c r="G11" s="26">
        <v>0.14730324074074075</v>
      </c>
      <c r="H11" s="22">
        <v>5</v>
      </c>
      <c r="I11" s="26">
        <v>0.11890046296296297</v>
      </c>
      <c r="J11" s="22">
        <v>5</v>
      </c>
      <c r="K11" s="26">
        <v>0.10003472222222222</v>
      </c>
      <c r="L11" s="22">
        <v>5</v>
      </c>
      <c r="M11" s="26">
        <v>0.07214120370370371</v>
      </c>
      <c r="N11" s="22">
        <v>5</v>
      </c>
      <c r="O11" s="26">
        <v>0.05333333333333334</v>
      </c>
      <c r="P11" s="22">
        <v>4</v>
      </c>
      <c r="Q11" s="65">
        <v>0.027060185185185187</v>
      </c>
      <c r="R11" s="36">
        <v>0.0084375</v>
      </c>
    </row>
    <row r="12" spans="2:18" ht="12.75">
      <c r="B12" s="21">
        <v>7</v>
      </c>
      <c r="C12" s="22">
        <v>42</v>
      </c>
      <c r="D12" s="3" t="s">
        <v>124</v>
      </c>
      <c r="E12" s="26">
        <v>0.1704513888888889</v>
      </c>
      <c r="F12" s="22">
        <v>8</v>
      </c>
      <c r="G12" s="26">
        <v>0.1486574074074074</v>
      </c>
      <c r="H12" s="22">
        <v>8</v>
      </c>
      <c r="I12" s="26">
        <v>0.1272337962962963</v>
      </c>
      <c r="J12" s="22">
        <v>11</v>
      </c>
      <c r="K12" s="26">
        <v>0.10541666666666667</v>
      </c>
      <c r="L12" s="22">
        <v>13</v>
      </c>
      <c r="M12" s="26">
        <v>0.08434027777777776</v>
      </c>
      <c r="N12" s="22">
        <v>16</v>
      </c>
      <c r="O12" s="26">
        <v>0.06224537037037037</v>
      </c>
      <c r="P12" s="22">
        <v>11</v>
      </c>
      <c r="Q12" s="65">
        <v>0.036041666666666666</v>
      </c>
      <c r="R12" s="36">
        <v>0.016458333333333332</v>
      </c>
    </row>
    <row r="13" spans="2:18" ht="12.75">
      <c r="B13" s="21">
        <v>8</v>
      </c>
      <c r="C13" s="22">
        <v>24</v>
      </c>
      <c r="D13" s="3" t="s">
        <v>59</v>
      </c>
      <c r="E13" s="26">
        <v>0.17136574074074074</v>
      </c>
      <c r="F13" s="22">
        <v>10</v>
      </c>
      <c r="G13" s="26">
        <v>0.15047453703703703</v>
      </c>
      <c r="H13" s="22">
        <v>11</v>
      </c>
      <c r="I13" s="26">
        <v>0.12886574074074073</v>
      </c>
      <c r="J13" s="22">
        <v>13</v>
      </c>
      <c r="K13" s="26">
        <v>0.10814814814814815</v>
      </c>
      <c r="L13" s="22">
        <v>12</v>
      </c>
      <c r="M13" s="26">
        <v>0.0834837962962963</v>
      </c>
      <c r="N13" s="22">
        <v>10</v>
      </c>
      <c r="O13" s="26">
        <v>0.05868055555555555</v>
      </c>
      <c r="P13" s="22">
        <v>8</v>
      </c>
      <c r="Q13" s="65">
        <v>0.033483796296296296</v>
      </c>
      <c r="R13" s="36">
        <v>0.0084375</v>
      </c>
    </row>
    <row r="14" spans="2:18" ht="12.75">
      <c r="B14" s="21">
        <v>9</v>
      </c>
      <c r="C14" s="22">
        <v>26</v>
      </c>
      <c r="D14" s="3" t="s">
        <v>65</v>
      </c>
      <c r="E14" s="26">
        <v>0.17344907407407406</v>
      </c>
      <c r="F14" s="22">
        <v>9</v>
      </c>
      <c r="G14" s="26">
        <v>0.15009259259259258</v>
      </c>
      <c r="H14" s="22">
        <v>9</v>
      </c>
      <c r="I14" s="26">
        <v>0.1273263888888889</v>
      </c>
      <c r="J14" s="22">
        <v>6</v>
      </c>
      <c r="K14" s="26">
        <v>0.10107638888888888</v>
      </c>
      <c r="L14" s="22">
        <v>8</v>
      </c>
      <c r="M14" s="26">
        <v>0.07854166666666666</v>
      </c>
      <c r="N14" s="22">
        <v>7</v>
      </c>
      <c r="O14" s="26">
        <v>0.05425925925925926</v>
      </c>
      <c r="P14" s="22">
        <v>6</v>
      </c>
      <c r="Q14" s="65">
        <v>0.03277777777777778</v>
      </c>
      <c r="R14" s="36">
        <v>0.0084375</v>
      </c>
    </row>
    <row r="15" spans="2:18" ht="12.75">
      <c r="B15" s="21">
        <v>10</v>
      </c>
      <c r="C15" s="22">
        <v>45</v>
      </c>
      <c r="D15" s="3" t="s">
        <v>95</v>
      </c>
      <c r="E15" s="26">
        <v>0.17430555555555557</v>
      </c>
      <c r="F15" s="22">
        <v>11</v>
      </c>
      <c r="G15" s="26">
        <v>0.15105324074074075</v>
      </c>
      <c r="H15" s="22">
        <v>7</v>
      </c>
      <c r="I15" s="26">
        <v>0.12403935185185185</v>
      </c>
      <c r="J15" s="22">
        <v>9</v>
      </c>
      <c r="K15" s="26">
        <v>0.10405092592592592</v>
      </c>
      <c r="L15" s="22">
        <v>11</v>
      </c>
      <c r="M15" s="26">
        <v>0.08339120370370372</v>
      </c>
      <c r="N15" s="22">
        <v>13</v>
      </c>
      <c r="O15" s="26">
        <v>0.06049768518518519</v>
      </c>
      <c r="P15" s="22">
        <v>12</v>
      </c>
      <c r="Q15" s="65">
        <v>0.03614583333333333</v>
      </c>
      <c r="R15" s="36">
        <v>0.016458333333333332</v>
      </c>
    </row>
    <row r="16" spans="2:18" ht="12.75">
      <c r="B16" s="21">
        <v>11</v>
      </c>
      <c r="C16" s="22">
        <v>46</v>
      </c>
      <c r="D16" s="3" t="s">
        <v>100</v>
      </c>
      <c r="E16" s="26">
        <v>0.1743287037037037</v>
      </c>
      <c r="F16" s="22">
        <v>7</v>
      </c>
      <c r="G16" s="26">
        <v>0.14737268518518518</v>
      </c>
      <c r="H16" s="22">
        <v>12</v>
      </c>
      <c r="I16" s="26">
        <v>0.12997685185185184</v>
      </c>
      <c r="J16" s="22">
        <v>12</v>
      </c>
      <c r="K16" s="26">
        <v>0.10719907407407407</v>
      </c>
      <c r="L16" s="22">
        <v>7</v>
      </c>
      <c r="M16" s="26">
        <v>0.0779861111111111</v>
      </c>
      <c r="N16" s="22">
        <v>11</v>
      </c>
      <c r="O16" s="26">
        <v>0.05908564814814815</v>
      </c>
      <c r="P16" s="22">
        <v>9</v>
      </c>
      <c r="Q16" s="65">
        <v>0.034074074074074076</v>
      </c>
      <c r="R16" s="36">
        <v>0.016458333333333332</v>
      </c>
    </row>
    <row r="17" spans="2:18" ht="12.75">
      <c r="B17" s="21">
        <v>12</v>
      </c>
      <c r="C17" s="22">
        <v>33</v>
      </c>
      <c r="D17" s="3" t="s">
        <v>76</v>
      </c>
      <c r="E17" s="26">
        <v>0.18050925925925929</v>
      </c>
      <c r="F17" s="22">
        <v>14</v>
      </c>
      <c r="G17" s="26">
        <v>0.1583101851851852</v>
      </c>
      <c r="H17" s="22">
        <v>14</v>
      </c>
      <c r="I17" s="26">
        <v>0.13342592592592592</v>
      </c>
      <c r="J17" s="22">
        <v>14</v>
      </c>
      <c r="K17" s="26">
        <v>0.10943287037037037</v>
      </c>
      <c r="L17" s="22">
        <v>14</v>
      </c>
      <c r="M17" s="26">
        <v>0.08444444444444445</v>
      </c>
      <c r="N17" s="22">
        <v>12</v>
      </c>
      <c r="O17" s="26">
        <v>0.0596875</v>
      </c>
      <c r="P17" s="22">
        <v>13</v>
      </c>
      <c r="Q17" s="65">
        <v>0.03681712962962963</v>
      </c>
      <c r="R17" s="36">
        <v>0.01318287037037037</v>
      </c>
    </row>
    <row r="18" spans="2:18" ht="12.75">
      <c r="B18" s="21">
        <v>13</v>
      </c>
      <c r="C18" s="22">
        <v>11</v>
      </c>
      <c r="D18" s="3" t="s">
        <v>52</v>
      </c>
      <c r="E18" s="26">
        <v>0.18150462962962963</v>
      </c>
      <c r="F18" s="22">
        <v>12</v>
      </c>
      <c r="G18" s="26">
        <v>0.1547800925925926</v>
      </c>
      <c r="H18" s="22">
        <v>10</v>
      </c>
      <c r="I18" s="26">
        <v>0.12773148148148147</v>
      </c>
      <c r="J18" s="22">
        <v>7</v>
      </c>
      <c r="K18" s="26">
        <v>0.10199074074074073</v>
      </c>
      <c r="L18" s="22">
        <v>6</v>
      </c>
      <c r="M18" s="26">
        <v>0.07666666666666666</v>
      </c>
      <c r="N18" s="22">
        <v>3</v>
      </c>
      <c r="O18" s="26">
        <v>0.05028935185185185</v>
      </c>
      <c r="P18" s="22">
        <v>1</v>
      </c>
      <c r="Q18" s="65">
        <v>0.024745370370370372</v>
      </c>
      <c r="R18" s="36">
        <v>0</v>
      </c>
    </row>
    <row r="19" spans="2:18" ht="12.75">
      <c r="B19" s="21">
        <v>14</v>
      </c>
      <c r="C19" s="22">
        <v>25</v>
      </c>
      <c r="D19" s="3" t="s">
        <v>62</v>
      </c>
      <c r="E19" s="26">
        <v>0.18150462962962963</v>
      </c>
      <c r="F19" s="22">
        <v>13</v>
      </c>
      <c r="G19" s="26">
        <v>0.1552199074074074</v>
      </c>
      <c r="H19" s="22">
        <v>13</v>
      </c>
      <c r="I19" s="26">
        <v>0.13171296296296295</v>
      </c>
      <c r="J19" s="22">
        <v>10</v>
      </c>
      <c r="K19" s="26">
        <v>0.10465277777777778</v>
      </c>
      <c r="L19" s="22">
        <v>10</v>
      </c>
      <c r="M19" s="26">
        <v>0.08177083333333333</v>
      </c>
      <c r="N19" s="22">
        <v>8</v>
      </c>
      <c r="O19" s="26">
        <v>0.05575231481481482</v>
      </c>
      <c r="P19" s="22">
        <v>7</v>
      </c>
      <c r="Q19" s="65">
        <v>0.0332175925925926</v>
      </c>
      <c r="R19" s="36">
        <v>0.0084375</v>
      </c>
    </row>
    <row r="20" spans="2:18" ht="12.75">
      <c r="B20" s="21">
        <v>15</v>
      </c>
      <c r="C20" s="22">
        <v>52</v>
      </c>
      <c r="D20" s="3" t="s">
        <v>19</v>
      </c>
      <c r="E20" s="26">
        <v>0.18609953703703705</v>
      </c>
      <c r="F20" s="22">
        <v>15</v>
      </c>
      <c r="G20" s="26">
        <v>0.1622685185185185</v>
      </c>
      <c r="H20" s="22">
        <v>15</v>
      </c>
      <c r="I20" s="26">
        <v>0.1380902777777778</v>
      </c>
      <c r="J20" s="22">
        <v>18</v>
      </c>
      <c r="K20" s="26">
        <v>0.11710648148148149</v>
      </c>
      <c r="L20" s="22">
        <v>15</v>
      </c>
      <c r="M20" s="26">
        <v>0.08546296296296296</v>
      </c>
      <c r="N20" s="22">
        <v>15</v>
      </c>
      <c r="O20" s="26">
        <v>0.06180555555555556</v>
      </c>
      <c r="P20" s="22">
        <v>16</v>
      </c>
      <c r="Q20" s="65">
        <v>0.03947916666666667</v>
      </c>
      <c r="R20" s="36">
        <v>0.018969907407407408</v>
      </c>
    </row>
    <row r="21" spans="2:18" ht="12.75">
      <c r="B21" s="21">
        <v>16</v>
      </c>
      <c r="C21" s="22">
        <v>61</v>
      </c>
      <c r="D21" s="3" t="s">
        <v>114</v>
      </c>
      <c r="E21" s="26">
        <v>0.18788194444444442</v>
      </c>
      <c r="F21" s="22">
        <v>16</v>
      </c>
      <c r="G21" s="26">
        <v>0.16827546296296295</v>
      </c>
      <c r="H21" s="22">
        <v>19</v>
      </c>
      <c r="I21" s="26">
        <v>0.14775462962962962</v>
      </c>
      <c r="J21" s="22">
        <v>19</v>
      </c>
      <c r="K21" s="26">
        <v>0.12123842592592593</v>
      </c>
      <c r="L21" s="22">
        <v>20</v>
      </c>
      <c r="M21" s="26">
        <v>0.10038194444444444</v>
      </c>
      <c r="N21" s="22">
        <v>19</v>
      </c>
      <c r="O21" s="26">
        <v>0.07064814814814814</v>
      </c>
      <c r="P21" s="22">
        <v>18</v>
      </c>
      <c r="Q21" s="65">
        <v>0.04141203703703704</v>
      </c>
      <c r="R21" s="36">
        <v>0.020983796296296296</v>
      </c>
    </row>
    <row r="22" spans="2:18" ht="12.75">
      <c r="B22" s="21">
        <v>17</v>
      </c>
      <c r="C22" s="22">
        <v>51</v>
      </c>
      <c r="D22" s="3" t="s">
        <v>104</v>
      </c>
      <c r="E22" s="26">
        <v>0.18903935185185183</v>
      </c>
      <c r="F22" s="22">
        <v>18</v>
      </c>
      <c r="G22" s="26">
        <v>0.17068287037037036</v>
      </c>
      <c r="H22" s="22">
        <v>18</v>
      </c>
      <c r="I22" s="26">
        <v>0.1463425925925926</v>
      </c>
      <c r="J22" s="22">
        <v>15</v>
      </c>
      <c r="K22" s="26">
        <v>0.1152199074074074</v>
      </c>
      <c r="L22" s="22">
        <v>16</v>
      </c>
      <c r="M22" s="26">
        <v>0.08577546296296296</v>
      </c>
      <c r="N22" s="22">
        <v>14</v>
      </c>
      <c r="O22" s="26">
        <v>0.06177083333333333</v>
      </c>
      <c r="P22" s="22">
        <v>20</v>
      </c>
      <c r="Q22" s="65">
        <v>0.042465277777777775</v>
      </c>
      <c r="R22" s="36">
        <v>0.018969907407407408</v>
      </c>
    </row>
    <row r="23" spans="2:18" ht="12.75">
      <c r="B23" s="21">
        <v>18</v>
      </c>
      <c r="C23" s="22">
        <v>31</v>
      </c>
      <c r="D23" s="3" t="s">
        <v>68</v>
      </c>
      <c r="E23" s="26">
        <v>0.19756944444444446</v>
      </c>
      <c r="F23" s="22">
        <v>17</v>
      </c>
      <c r="G23" s="26">
        <v>0.1685763888888889</v>
      </c>
      <c r="H23" s="22">
        <v>17</v>
      </c>
      <c r="I23" s="26">
        <v>0.1449074074074074</v>
      </c>
      <c r="J23" s="22">
        <v>16</v>
      </c>
      <c r="K23" s="26">
        <v>0.11663194444444445</v>
      </c>
      <c r="L23" s="22">
        <v>17</v>
      </c>
      <c r="M23" s="26">
        <v>0.09061342592592592</v>
      </c>
      <c r="N23" s="22">
        <v>17</v>
      </c>
      <c r="O23" s="26">
        <v>0.0663773148148148</v>
      </c>
      <c r="P23" s="22">
        <v>15</v>
      </c>
      <c r="Q23" s="65">
        <v>0.03758101851851852</v>
      </c>
      <c r="R23" s="36">
        <v>0.01318287037037037</v>
      </c>
    </row>
    <row r="24" spans="2:18" ht="12.75">
      <c r="B24" s="21">
        <v>19</v>
      </c>
      <c r="C24" s="22">
        <v>43</v>
      </c>
      <c r="D24" s="3" t="s">
        <v>141</v>
      </c>
      <c r="E24" s="26">
        <v>0.20297453703703705</v>
      </c>
      <c r="F24" s="22">
        <v>20</v>
      </c>
      <c r="G24" s="26">
        <v>0.17883101851851854</v>
      </c>
      <c r="H24" s="22">
        <v>20</v>
      </c>
      <c r="I24" s="26">
        <v>0.15314814814814814</v>
      </c>
      <c r="J24" s="22">
        <v>20</v>
      </c>
      <c r="K24" s="26">
        <v>0.12136574074074075</v>
      </c>
      <c r="L24" s="22">
        <v>19</v>
      </c>
      <c r="M24" s="26">
        <v>0.09652777777777777</v>
      </c>
      <c r="N24" s="22">
        <v>20</v>
      </c>
      <c r="O24" s="26">
        <v>0.07141203703703704</v>
      </c>
      <c r="P24" s="22">
        <v>19</v>
      </c>
      <c r="Q24" s="65">
        <v>0.04143518518518518</v>
      </c>
      <c r="R24" s="36">
        <v>0.016458333333333332</v>
      </c>
    </row>
    <row r="25" spans="2:18" ht="13.5" thickBot="1">
      <c r="B25" s="23">
        <v>20</v>
      </c>
      <c r="C25" s="24">
        <v>32</v>
      </c>
      <c r="D25" s="5" t="s">
        <v>72</v>
      </c>
      <c r="E25" s="27">
        <v>0.20310185185185184</v>
      </c>
      <c r="F25" s="24">
        <v>19</v>
      </c>
      <c r="G25" s="27">
        <v>0.17211805555555557</v>
      </c>
      <c r="H25" s="24">
        <v>16</v>
      </c>
      <c r="I25" s="27">
        <v>0.14434027777777778</v>
      </c>
      <c r="J25" s="24">
        <v>17</v>
      </c>
      <c r="K25" s="27">
        <v>0.11689814814814814</v>
      </c>
      <c r="L25" s="24">
        <v>18</v>
      </c>
      <c r="M25" s="27">
        <v>0.09267361111111111</v>
      </c>
      <c r="N25" s="24">
        <v>18</v>
      </c>
      <c r="O25" s="27">
        <v>0.06677083333333333</v>
      </c>
      <c r="P25" s="24">
        <v>17</v>
      </c>
      <c r="Q25" s="66">
        <v>0.04030092592592593</v>
      </c>
      <c r="R25" s="49">
        <v>0.01318287037037037</v>
      </c>
    </row>
    <row r="26" ht="13.5" thickBot="1"/>
    <row r="27" spans="2:5" ht="13.5" thickBot="1">
      <c r="B27" s="44" t="s">
        <v>121</v>
      </c>
      <c r="C27" s="45" t="s">
        <v>123</v>
      </c>
      <c r="D27" s="45" t="s">
        <v>122</v>
      </c>
      <c r="E27" s="46" t="s">
        <v>127</v>
      </c>
    </row>
    <row r="28" spans="2:5" ht="12.75">
      <c r="B28" s="20">
        <v>1</v>
      </c>
      <c r="C28" s="12">
        <v>23</v>
      </c>
      <c r="D28" s="4" t="s">
        <v>26</v>
      </c>
      <c r="E28" s="48">
        <v>0.12085648148148148</v>
      </c>
    </row>
    <row r="29" spans="2:5" ht="12.75">
      <c r="B29" s="21">
        <v>2</v>
      </c>
      <c r="C29" s="22">
        <v>22</v>
      </c>
      <c r="D29" s="3" t="s">
        <v>18</v>
      </c>
      <c r="E29" s="36">
        <v>0.12158564814814815</v>
      </c>
    </row>
    <row r="30" spans="2:5" ht="12.75">
      <c r="B30" s="21">
        <v>3</v>
      </c>
      <c r="C30" s="22">
        <v>41</v>
      </c>
      <c r="D30" s="3" t="s">
        <v>80</v>
      </c>
      <c r="E30" s="36">
        <v>0.1263425925925926</v>
      </c>
    </row>
    <row r="31" spans="2:5" ht="12.75">
      <c r="B31" s="21">
        <v>4</v>
      </c>
      <c r="C31" s="22">
        <v>27</v>
      </c>
      <c r="D31" s="3" t="s">
        <v>144</v>
      </c>
      <c r="E31" s="36">
        <v>0.1372337962962963</v>
      </c>
    </row>
    <row r="32" spans="2:5" ht="12.75">
      <c r="B32" s="21">
        <v>5</v>
      </c>
      <c r="C32" s="22">
        <v>44</v>
      </c>
      <c r="D32" s="3" t="s">
        <v>142</v>
      </c>
      <c r="E32" s="36">
        <v>0.14402777777777778</v>
      </c>
    </row>
    <row r="33" spans="2:5" ht="12.75">
      <c r="B33" s="21">
        <v>6</v>
      </c>
      <c r="C33" s="22">
        <v>21</v>
      </c>
      <c r="D33" s="3" t="s">
        <v>54</v>
      </c>
      <c r="E33" s="36">
        <v>0.14730324074074075</v>
      </c>
    </row>
    <row r="34" spans="2:5" ht="12.75">
      <c r="B34" s="21">
        <v>7</v>
      </c>
      <c r="C34" s="22">
        <v>46</v>
      </c>
      <c r="D34" s="3" t="s">
        <v>100</v>
      </c>
      <c r="E34" s="36">
        <v>0.14737268518518518</v>
      </c>
    </row>
    <row r="35" spans="2:5" ht="12.75">
      <c r="B35" s="21">
        <v>8</v>
      </c>
      <c r="C35" s="22">
        <v>42</v>
      </c>
      <c r="D35" s="3" t="s">
        <v>124</v>
      </c>
      <c r="E35" s="36">
        <v>0.1486574074074074</v>
      </c>
    </row>
    <row r="36" spans="2:5" ht="12.75">
      <c r="B36" s="21">
        <v>9</v>
      </c>
      <c r="C36" s="22">
        <v>26</v>
      </c>
      <c r="D36" s="3" t="s">
        <v>65</v>
      </c>
      <c r="E36" s="36">
        <v>0.15009259259259258</v>
      </c>
    </row>
    <row r="37" spans="2:5" ht="12.75">
      <c r="B37" s="21">
        <v>10</v>
      </c>
      <c r="C37" s="22">
        <v>24</v>
      </c>
      <c r="D37" s="3" t="s">
        <v>59</v>
      </c>
      <c r="E37" s="36">
        <v>0.15047453703703703</v>
      </c>
    </row>
    <row r="38" spans="2:5" ht="12.75">
      <c r="B38" s="21">
        <v>11</v>
      </c>
      <c r="C38" s="22">
        <v>45</v>
      </c>
      <c r="D38" s="3" t="s">
        <v>95</v>
      </c>
      <c r="E38" s="36">
        <v>0.15105324074074075</v>
      </c>
    </row>
    <row r="39" spans="2:5" ht="12.75">
      <c r="B39" s="21">
        <v>12</v>
      </c>
      <c r="C39" s="22">
        <v>11</v>
      </c>
      <c r="D39" s="3" t="s">
        <v>52</v>
      </c>
      <c r="E39" s="36">
        <v>0.1547800925925926</v>
      </c>
    </row>
    <row r="40" spans="2:5" ht="12.75">
      <c r="B40" s="21">
        <v>13</v>
      </c>
      <c r="C40" s="22">
        <v>25</v>
      </c>
      <c r="D40" s="3" t="s">
        <v>62</v>
      </c>
      <c r="E40" s="36">
        <v>0.1552199074074074</v>
      </c>
    </row>
    <row r="41" spans="2:5" ht="12.75">
      <c r="B41" s="21">
        <v>14</v>
      </c>
      <c r="C41" s="22">
        <v>33</v>
      </c>
      <c r="D41" s="3" t="s">
        <v>76</v>
      </c>
      <c r="E41" s="36">
        <v>0.1583101851851852</v>
      </c>
    </row>
    <row r="42" spans="2:5" ht="12.75">
      <c r="B42" s="21">
        <v>15</v>
      </c>
      <c r="C42" s="22">
        <v>52</v>
      </c>
      <c r="D42" s="3" t="s">
        <v>19</v>
      </c>
      <c r="E42" s="36">
        <v>0.1622685185185185</v>
      </c>
    </row>
    <row r="43" spans="2:5" ht="12.75">
      <c r="B43" s="21">
        <v>16</v>
      </c>
      <c r="C43" s="22">
        <v>61</v>
      </c>
      <c r="D43" s="3" t="s">
        <v>114</v>
      </c>
      <c r="E43" s="36">
        <v>0.16827546296296295</v>
      </c>
    </row>
    <row r="44" spans="2:5" ht="12.75">
      <c r="B44" s="21">
        <v>17</v>
      </c>
      <c r="C44" s="22">
        <v>31</v>
      </c>
      <c r="D44" s="3" t="s">
        <v>68</v>
      </c>
      <c r="E44" s="36">
        <v>0.1685763888888889</v>
      </c>
    </row>
    <row r="45" spans="2:5" ht="12.75">
      <c r="B45" s="21">
        <v>18</v>
      </c>
      <c r="C45" s="22">
        <v>51</v>
      </c>
      <c r="D45" s="3" t="s">
        <v>104</v>
      </c>
      <c r="E45" s="36">
        <v>0.17068287037037036</v>
      </c>
    </row>
    <row r="46" spans="2:5" ht="12.75">
      <c r="B46" s="21">
        <v>19</v>
      </c>
      <c r="C46" s="22">
        <v>32</v>
      </c>
      <c r="D46" s="3" t="s">
        <v>72</v>
      </c>
      <c r="E46" s="36">
        <v>0.17211805555555557</v>
      </c>
    </row>
    <row r="47" spans="2:5" ht="13.5" thickBot="1">
      <c r="B47" s="23">
        <v>20</v>
      </c>
      <c r="C47" s="24">
        <v>43</v>
      </c>
      <c r="D47" s="5" t="s">
        <v>141</v>
      </c>
      <c r="E47" s="49">
        <v>0.17883101851851854</v>
      </c>
    </row>
    <row r="48" ht="13.5" thickBot="1"/>
    <row r="49" spans="2:5" ht="13.5" thickBot="1">
      <c r="B49" s="44" t="s">
        <v>121</v>
      </c>
      <c r="C49" s="45" t="s">
        <v>123</v>
      </c>
      <c r="D49" s="45" t="s">
        <v>122</v>
      </c>
      <c r="E49" s="46" t="s">
        <v>128</v>
      </c>
    </row>
    <row r="50" spans="2:5" ht="12.75">
      <c r="B50" s="20">
        <v>1</v>
      </c>
      <c r="C50" s="12">
        <v>22</v>
      </c>
      <c r="D50" s="4" t="s">
        <v>18</v>
      </c>
      <c r="E50" s="48">
        <v>0.10211805555555555</v>
      </c>
    </row>
    <row r="51" spans="2:5" ht="12.75">
      <c r="B51" s="21">
        <v>2</v>
      </c>
      <c r="C51" s="22">
        <v>23</v>
      </c>
      <c r="D51" s="3" t="s">
        <v>26</v>
      </c>
      <c r="E51" s="36">
        <v>0.1021412037037037</v>
      </c>
    </row>
    <row r="52" spans="2:5" ht="12.75">
      <c r="B52" s="21">
        <v>3</v>
      </c>
      <c r="C52" s="22">
        <v>41</v>
      </c>
      <c r="D52" s="3" t="s">
        <v>80</v>
      </c>
      <c r="E52" s="36">
        <v>0.10856481481481482</v>
      </c>
    </row>
    <row r="53" spans="2:5" ht="12.75">
      <c r="B53" s="21">
        <v>4</v>
      </c>
      <c r="C53" s="22">
        <v>27</v>
      </c>
      <c r="D53" s="3" t="s">
        <v>144</v>
      </c>
      <c r="E53" s="36">
        <v>0.1125</v>
      </c>
    </row>
    <row r="54" spans="2:5" ht="12.75">
      <c r="B54" s="21">
        <v>5</v>
      </c>
      <c r="C54" s="22">
        <v>21</v>
      </c>
      <c r="D54" s="3" t="s">
        <v>54</v>
      </c>
      <c r="E54" s="36">
        <v>0.11890046296296297</v>
      </c>
    </row>
    <row r="55" spans="2:5" ht="12.75">
      <c r="B55" s="21">
        <v>6</v>
      </c>
      <c r="C55" s="22">
        <v>44</v>
      </c>
      <c r="D55" s="3" t="s">
        <v>142</v>
      </c>
      <c r="E55" s="36">
        <v>0.12192129629629629</v>
      </c>
    </row>
    <row r="56" spans="2:5" ht="12.75">
      <c r="B56" s="21">
        <v>7</v>
      </c>
      <c r="C56" s="22">
        <v>45</v>
      </c>
      <c r="D56" s="3" t="s">
        <v>95</v>
      </c>
      <c r="E56" s="36">
        <v>0.12403935185185185</v>
      </c>
    </row>
    <row r="57" spans="2:5" ht="12.75">
      <c r="B57" s="21">
        <v>8</v>
      </c>
      <c r="C57" s="22">
        <v>42</v>
      </c>
      <c r="D57" s="3" t="s">
        <v>124</v>
      </c>
      <c r="E57" s="36">
        <v>0.1272337962962963</v>
      </c>
    </row>
    <row r="58" spans="2:5" ht="12.75">
      <c r="B58" s="21">
        <v>9</v>
      </c>
      <c r="C58" s="22">
        <v>26</v>
      </c>
      <c r="D58" s="3" t="s">
        <v>65</v>
      </c>
      <c r="E58" s="36">
        <v>0.1273263888888889</v>
      </c>
    </row>
    <row r="59" spans="2:5" ht="12.75">
      <c r="B59" s="21">
        <v>10</v>
      </c>
      <c r="C59" s="22">
        <v>11</v>
      </c>
      <c r="D59" s="3" t="s">
        <v>52</v>
      </c>
      <c r="E59" s="36">
        <v>0.12773148148148147</v>
      </c>
    </row>
    <row r="60" spans="2:5" ht="12.75">
      <c r="B60" s="21">
        <v>11</v>
      </c>
      <c r="C60" s="22">
        <v>24</v>
      </c>
      <c r="D60" s="3" t="s">
        <v>59</v>
      </c>
      <c r="E60" s="36">
        <v>0.12886574074074073</v>
      </c>
    </row>
    <row r="61" spans="2:5" ht="12.75">
      <c r="B61" s="21">
        <v>12</v>
      </c>
      <c r="C61" s="22">
        <v>46</v>
      </c>
      <c r="D61" s="3" t="s">
        <v>100</v>
      </c>
      <c r="E61" s="36">
        <v>0.12997685185185184</v>
      </c>
    </row>
    <row r="62" spans="2:5" ht="12.75">
      <c r="B62" s="21">
        <v>13</v>
      </c>
      <c r="C62" s="22">
        <v>25</v>
      </c>
      <c r="D62" s="3" t="s">
        <v>62</v>
      </c>
      <c r="E62" s="36">
        <v>0.13171296296296295</v>
      </c>
    </row>
    <row r="63" spans="2:5" ht="12.75">
      <c r="B63" s="21">
        <v>14</v>
      </c>
      <c r="C63" s="22">
        <v>33</v>
      </c>
      <c r="D63" s="3" t="s">
        <v>76</v>
      </c>
      <c r="E63" s="36">
        <v>0.13342592592592592</v>
      </c>
    </row>
    <row r="64" spans="2:5" ht="12.75">
      <c r="B64" s="21">
        <v>15</v>
      </c>
      <c r="C64" s="22">
        <v>52</v>
      </c>
      <c r="D64" s="3" t="s">
        <v>19</v>
      </c>
      <c r="E64" s="36">
        <v>0.1380902777777778</v>
      </c>
    </row>
    <row r="65" spans="2:5" ht="12.75">
      <c r="B65" s="21">
        <v>16</v>
      </c>
      <c r="C65" s="22">
        <v>32</v>
      </c>
      <c r="D65" s="3" t="s">
        <v>72</v>
      </c>
      <c r="E65" s="36">
        <v>0.14434027777777778</v>
      </c>
    </row>
    <row r="66" spans="2:5" ht="12.75">
      <c r="B66" s="21">
        <v>17</v>
      </c>
      <c r="C66" s="22">
        <v>31</v>
      </c>
      <c r="D66" s="3" t="s">
        <v>68</v>
      </c>
      <c r="E66" s="36">
        <v>0.1449074074074074</v>
      </c>
    </row>
    <row r="67" spans="2:5" ht="12.75">
      <c r="B67" s="21">
        <v>18</v>
      </c>
      <c r="C67" s="22">
        <v>51</v>
      </c>
      <c r="D67" s="3" t="s">
        <v>104</v>
      </c>
      <c r="E67" s="36">
        <v>0.1463425925925926</v>
      </c>
    </row>
    <row r="68" spans="2:5" ht="12.75">
      <c r="B68" s="21">
        <v>19</v>
      </c>
      <c r="C68" s="22">
        <v>61</v>
      </c>
      <c r="D68" s="3" t="s">
        <v>114</v>
      </c>
      <c r="E68" s="36">
        <v>0.14775462962962962</v>
      </c>
    </row>
    <row r="69" spans="2:5" ht="13.5" thickBot="1">
      <c r="B69" s="23">
        <v>20</v>
      </c>
      <c r="C69" s="24">
        <v>43</v>
      </c>
      <c r="D69" s="5" t="s">
        <v>141</v>
      </c>
      <c r="E69" s="49">
        <v>0.15314814814814814</v>
      </c>
    </row>
    <row r="70" ht="13.5" thickBot="1"/>
    <row r="71" spans="2:5" ht="13.5" thickBot="1">
      <c r="B71" s="44" t="s">
        <v>121</v>
      </c>
      <c r="C71" s="45" t="s">
        <v>123</v>
      </c>
      <c r="D71" s="45" t="s">
        <v>122</v>
      </c>
      <c r="E71" s="46" t="s">
        <v>129</v>
      </c>
    </row>
    <row r="72" spans="2:5" ht="12.75">
      <c r="B72" s="20">
        <v>1</v>
      </c>
      <c r="C72" s="12">
        <v>22</v>
      </c>
      <c r="D72" s="4" t="s">
        <v>18</v>
      </c>
      <c r="E72" s="48">
        <v>0.08315972222222222</v>
      </c>
    </row>
    <row r="73" spans="2:5" ht="12.75">
      <c r="B73" s="21">
        <v>2</v>
      </c>
      <c r="C73" s="22">
        <v>23</v>
      </c>
      <c r="D73" s="3" t="s">
        <v>26</v>
      </c>
      <c r="E73" s="36">
        <v>0.08341435185185185</v>
      </c>
    </row>
    <row r="74" spans="2:5" ht="12.75">
      <c r="B74" s="21">
        <v>3</v>
      </c>
      <c r="C74" s="22">
        <v>41</v>
      </c>
      <c r="D74" s="3" t="s">
        <v>80</v>
      </c>
      <c r="E74" s="36">
        <v>0.08967592592592592</v>
      </c>
    </row>
    <row r="75" spans="2:5" ht="12.75">
      <c r="B75" s="21">
        <v>4</v>
      </c>
      <c r="C75" s="22">
        <v>27</v>
      </c>
      <c r="D75" s="3" t="s">
        <v>144</v>
      </c>
      <c r="E75" s="36">
        <v>0.09293981481481482</v>
      </c>
    </row>
    <row r="76" spans="2:5" ht="12.75">
      <c r="B76" s="21">
        <v>5</v>
      </c>
      <c r="C76" s="22">
        <v>21</v>
      </c>
      <c r="D76" s="3" t="s">
        <v>54</v>
      </c>
      <c r="E76" s="36">
        <v>0.10003472222222222</v>
      </c>
    </row>
    <row r="77" spans="2:5" ht="12.75">
      <c r="B77" s="21">
        <v>6</v>
      </c>
      <c r="C77" s="22">
        <v>26</v>
      </c>
      <c r="D77" s="3" t="s">
        <v>65</v>
      </c>
      <c r="E77" s="36">
        <v>0.10107638888888888</v>
      </c>
    </row>
    <row r="78" spans="2:5" ht="12.75">
      <c r="B78" s="21">
        <v>7</v>
      </c>
      <c r="C78" s="22">
        <v>11</v>
      </c>
      <c r="D78" s="3" t="s">
        <v>52</v>
      </c>
      <c r="E78" s="36">
        <v>0.10199074074074073</v>
      </c>
    </row>
    <row r="79" spans="2:5" ht="12.75">
      <c r="B79" s="21">
        <v>8</v>
      </c>
      <c r="C79" s="22">
        <v>44</v>
      </c>
      <c r="D79" s="3" t="s">
        <v>142</v>
      </c>
      <c r="E79" s="36">
        <v>0.10209490740740741</v>
      </c>
    </row>
    <row r="80" spans="2:5" ht="12.75">
      <c r="B80" s="21">
        <v>9</v>
      </c>
      <c r="C80" s="22">
        <v>45</v>
      </c>
      <c r="D80" s="3" t="s">
        <v>95</v>
      </c>
      <c r="E80" s="36">
        <v>0.10405092592592592</v>
      </c>
    </row>
    <row r="81" spans="2:5" ht="12.75">
      <c r="B81" s="21">
        <v>10</v>
      </c>
      <c r="C81" s="22">
        <v>25</v>
      </c>
      <c r="D81" s="3" t="s">
        <v>62</v>
      </c>
      <c r="E81" s="36">
        <v>0.10465277777777778</v>
      </c>
    </row>
    <row r="82" spans="2:5" ht="12.75">
      <c r="B82" s="21">
        <v>11</v>
      </c>
      <c r="C82" s="22">
        <v>42</v>
      </c>
      <c r="D82" s="3" t="s">
        <v>124</v>
      </c>
      <c r="E82" s="36">
        <v>0.10541666666666667</v>
      </c>
    </row>
    <row r="83" spans="2:5" ht="12.75">
      <c r="B83" s="21">
        <v>12</v>
      </c>
      <c r="C83" s="22">
        <v>46</v>
      </c>
      <c r="D83" s="3" t="s">
        <v>100</v>
      </c>
      <c r="E83" s="36">
        <v>0.10719907407407407</v>
      </c>
    </row>
    <row r="84" spans="2:5" ht="12.75">
      <c r="B84" s="21">
        <v>13</v>
      </c>
      <c r="C84" s="22">
        <v>24</v>
      </c>
      <c r="D84" s="3" t="s">
        <v>59</v>
      </c>
      <c r="E84" s="36">
        <v>0.10814814814814815</v>
      </c>
    </row>
    <row r="85" spans="2:5" ht="12.75">
      <c r="B85" s="21">
        <v>14</v>
      </c>
      <c r="C85" s="22">
        <v>33</v>
      </c>
      <c r="D85" s="3" t="s">
        <v>76</v>
      </c>
      <c r="E85" s="36">
        <v>0.10943287037037037</v>
      </c>
    </row>
    <row r="86" spans="2:5" ht="12.75">
      <c r="B86" s="21">
        <v>15</v>
      </c>
      <c r="C86" s="22">
        <v>51</v>
      </c>
      <c r="D86" s="3" t="s">
        <v>104</v>
      </c>
      <c r="E86" s="36">
        <v>0.1152199074074074</v>
      </c>
    </row>
    <row r="87" spans="2:5" ht="12.75">
      <c r="B87" s="21">
        <v>16</v>
      </c>
      <c r="C87" s="22">
        <v>31</v>
      </c>
      <c r="D87" s="3" t="s">
        <v>68</v>
      </c>
      <c r="E87" s="36">
        <v>0.11663194444444445</v>
      </c>
    </row>
    <row r="88" spans="2:5" ht="12.75">
      <c r="B88" s="21">
        <v>17</v>
      </c>
      <c r="C88" s="22">
        <v>32</v>
      </c>
      <c r="D88" s="3" t="s">
        <v>72</v>
      </c>
      <c r="E88" s="36">
        <v>0.11689814814814814</v>
      </c>
    </row>
    <row r="89" spans="2:5" ht="12.75">
      <c r="B89" s="21">
        <v>18</v>
      </c>
      <c r="C89" s="22">
        <v>52</v>
      </c>
      <c r="D89" s="3" t="s">
        <v>19</v>
      </c>
      <c r="E89" s="36">
        <v>0.11710648148148149</v>
      </c>
    </row>
    <row r="90" spans="2:5" ht="12.75">
      <c r="B90" s="21">
        <v>19</v>
      </c>
      <c r="C90" s="22">
        <v>61</v>
      </c>
      <c r="D90" s="3" t="s">
        <v>114</v>
      </c>
      <c r="E90" s="36">
        <v>0.12123842592592593</v>
      </c>
    </row>
    <row r="91" spans="2:5" ht="13.5" thickBot="1">
      <c r="B91" s="23">
        <v>20</v>
      </c>
      <c r="C91" s="24">
        <v>43</v>
      </c>
      <c r="D91" s="5" t="s">
        <v>141</v>
      </c>
      <c r="E91" s="49">
        <v>0.12136574074074075</v>
      </c>
    </row>
    <row r="92" ht="13.5" thickBot="1"/>
    <row r="93" spans="2:5" ht="13.5" thickBot="1">
      <c r="B93" s="44" t="s">
        <v>121</v>
      </c>
      <c r="C93" s="45" t="s">
        <v>123</v>
      </c>
      <c r="D93" s="45" t="s">
        <v>122</v>
      </c>
      <c r="E93" s="46" t="s">
        <v>130</v>
      </c>
    </row>
    <row r="94" spans="2:5" ht="12.75">
      <c r="B94" s="20">
        <v>1</v>
      </c>
      <c r="C94" s="12">
        <v>23</v>
      </c>
      <c r="D94" s="4" t="s">
        <v>26</v>
      </c>
      <c r="E94" s="48">
        <v>0.06403935185185185</v>
      </c>
    </row>
    <row r="95" spans="2:5" ht="12.75">
      <c r="B95" s="21">
        <v>2</v>
      </c>
      <c r="C95" s="22">
        <v>22</v>
      </c>
      <c r="D95" s="3" t="s">
        <v>18</v>
      </c>
      <c r="E95" s="36">
        <v>0.06417824074074074</v>
      </c>
    </row>
    <row r="96" spans="2:5" ht="12.75">
      <c r="B96" s="21">
        <v>3</v>
      </c>
      <c r="C96" s="22">
        <v>27</v>
      </c>
      <c r="D96" s="3" t="s">
        <v>144</v>
      </c>
      <c r="E96" s="36">
        <v>0.07003472222222222</v>
      </c>
    </row>
    <row r="97" spans="2:5" ht="12.75">
      <c r="B97" s="21">
        <v>4</v>
      </c>
      <c r="C97" s="22">
        <v>41</v>
      </c>
      <c r="D97" s="3" t="s">
        <v>80</v>
      </c>
      <c r="E97" s="36">
        <v>0.07118055555555557</v>
      </c>
    </row>
    <row r="98" spans="2:5" ht="12.75">
      <c r="B98" s="21">
        <v>5</v>
      </c>
      <c r="C98" s="22">
        <v>21</v>
      </c>
      <c r="D98" s="3" t="s">
        <v>54</v>
      </c>
      <c r="E98" s="36">
        <v>0.07214120370370371</v>
      </c>
    </row>
    <row r="99" spans="2:5" ht="12.75">
      <c r="B99" s="21">
        <v>6</v>
      </c>
      <c r="C99" s="22">
        <v>11</v>
      </c>
      <c r="D99" s="3" t="s">
        <v>52</v>
      </c>
      <c r="E99" s="36">
        <v>0.07666666666666666</v>
      </c>
    </row>
    <row r="100" spans="2:5" ht="12.75">
      <c r="B100" s="21">
        <v>7</v>
      </c>
      <c r="C100" s="22">
        <v>46</v>
      </c>
      <c r="D100" s="3" t="s">
        <v>100</v>
      </c>
      <c r="E100" s="36">
        <v>0.0779861111111111</v>
      </c>
    </row>
    <row r="101" spans="2:5" ht="12.75">
      <c r="B101" s="21">
        <v>8</v>
      </c>
      <c r="C101" s="22">
        <v>26</v>
      </c>
      <c r="D101" s="3" t="s">
        <v>65</v>
      </c>
      <c r="E101" s="36">
        <v>0.07854166666666666</v>
      </c>
    </row>
    <row r="102" spans="2:5" ht="12.75">
      <c r="B102" s="21">
        <v>9</v>
      </c>
      <c r="C102" s="22">
        <v>44</v>
      </c>
      <c r="D102" s="3" t="s">
        <v>142</v>
      </c>
      <c r="E102" s="36">
        <v>0.08115740740740741</v>
      </c>
    </row>
    <row r="103" spans="2:5" ht="12.75">
      <c r="B103" s="21">
        <v>10</v>
      </c>
      <c r="C103" s="22">
        <v>25</v>
      </c>
      <c r="D103" s="3" t="s">
        <v>62</v>
      </c>
      <c r="E103" s="36">
        <v>0.08177083333333333</v>
      </c>
    </row>
    <row r="104" spans="2:5" ht="12.75">
      <c r="B104" s="21">
        <v>11</v>
      </c>
      <c r="C104" s="22">
        <v>45</v>
      </c>
      <c r="D104" s="3" t="s">
        <v>95</v>
      </c>
      <c r="E104" s="36">
        <v>0.08339120370370372</v>
      </c>
    </row>
    <row r="105" spans="2:5" ht="12.75">
      <c r="B105" s="21">
        <v>12</v>
      </c>
      <c r="C105" s="22">
        <v>24</v>
      </c>
      <c r="D105" s="3" t="s">
        <v>59</v>
      </c>
      <c r="E105" s="36">
        <v>0.0834837962962963</v>
      </c>
    </row>
    <row r="106" spans="2:5" ht="12.75">
      <c r="B106" s="21">
        <v>13</v>
      </c>
      <c r="C106" s="22">
        <v>42</v>
      </c>
      <c r="D106" s="3" t="s">
        <v>124</v>
      </c>
      <c r="E106" s="36">
        <v>0.08434027777777776</v>
      </c>
    </row>
    <row r="107" spans="2:5" ht="12.75">
      <c r="B107" s="21">
        <v>14</v>
      </c>
      <c r="C107" s="22">
        <v>33</v>
      </c>
      <c r="D107" s="3" t="s">
        <v>76</v>
      </c>
      <c r="E107" s="36">
        <v>0.08444444444444445</v>
      </c>
    </row>
    <row r="108" spans="2:5" ht="12.75">
      <c r="B108" s="21">
        <v>15</v>
      </c>
      <c r="C108" s="22">
        <v>52</v>
      </c>
      <c r="D108" s="3" t="s">
        <v>19</v>
      </c>
      <c r="E108" s="36">
        <v>0.08546296296296296</v>
      </c>
    </row>
    <row r="109" spans="2:5" ht="12.75">
      <c r="B109" s="21">
        <v>16</v>
      </c>
      <c r="C109" s="22">
        <v>51</v>
      </c>
      <c r="D109" s="3" t="s">
        <v>104</v>
      </c>
      <c r="E109" s="36">
        <v>0.08577546296296296</v>
      </c>
    </row>
    <row r="110" spans="2:5" ht="12.75">
      <c r="B110" s="21">
        <v>17</v>
      </c>
      <c r="C110" s="22">
        <v>31</v>
      </c>
      <c r="D110" s="3" t="s">
        <v>68</v>
      </c>
      <c r="E110" s="36">
        <v>0.09061342592592592</v>
      </c>
    </row>
    <row r="111" spans="2:5" ht="12.75">
      <c r="B111" s="21">
        <v>18</v>
      </c>
      <c r="C111" s="22">
        <v>32</v>
      </c>
      <c r="D111" s="3" t="s">
        <v>72</v>
      </c>
      <c r="E111" s="36">
        <v>0.09267361111111111</v>
      </c>
    </row>
    <row r="112" spans="2:5" ht="12.75">
      <c r="B112" s="21">
        <v>19</v>
      </c>
      <c r="C112" s="22">
        <v>43</v>
      </c>
      <c r="D112" s="3" t="s">
        <v>141</v>
      </c>
      <c r="E112" s="36">
        <v>0.09652777777777777</v>
      </c>
    </row>
    <row r="113" spans="2:5" ht="13.5" thickBot="1">
      <c r="B113" s="23">
        <v>20</v>
      </c>
      <c r="C113" s="24">
        <v>61</v>
      </c>
      <c r="D113" s="5" t="s">
        <v>114</v>
      </c>
      <c r="E113" s="49">
        <v>0.10038194444444444</v>
      </c>
    </row>
    <row r="114" ht="13.5" thickBot="1"/>
    <row r="115" spans="2:5" ht="13.5" thickBot="1">
      <c r="B115" s="44" t="s">
        <v>121</v>
      </c>
      <c r="C115" s="45" t="s">
        <v>123</v>
      </c>
      <c r="D115" s="45" t="s">
        <v>122</v>
      </c>
      <c r="E115" s="46" t="s">
        <v>131</v>
      </c>
    </row>
    <row r="116" spans="2:5" ht="12.75">
      <c r="B116" s="20">
        <v>1</v>
      </c>
      <c r="C116" s="12">
        <v>22</v>
      </c>
      <c r="D116" s="4" t="s">
        <v>18</v>
      </c>
      <c r="E116" s="48">
        <v>0.04570601851851852</v>
      </c>
    </row>
    <row r="117" spans="2:5" ht="12.75">
      <c r="B117" s="21">
        <v>2</v>
      </c>
      <c r="C117" s="22">
        <v>23</v>
      </c>
      <c r="D117" s="3" t="s">
        <v>26</v>
      </c>
      <c r="E117" s="36">
        <v>0.04570601851851852</v>
      </c>
    </row>
    <row r="118" spans="2:5" ht="12.75">
      <c r="B118" s="21">
        <v>3</v>
      </c>
      <c r="C118" s="22">
        <v>11</v>
      </c>
      <c r="D118" s="3" t="s">
        <v>52</v>
      </c>
      <c r="E118" s="36">
        <v>0.05028935185185185</v>
      </c>
    </row>
    <row r="119" spans="2:5" ht="12.75">
      <c r="B119" s="21">
        <v>4</v>
      </c>
      <c r="C119" s="22">
        <v>27</v>
      </c>
      <c r="D119" s="3" t="s">
        <v>144</v>
      </c>
      <c r="E119" s="36">
        <v>0.05087962962962963</v>
      </c>
    </row>
    <row r="120" spans="2:5" ht="12.75">
      <c r="B120" s="21">
        <v>5</v>
      </c>
      <c r="C120" s="22">
        <v>21</v>
      </c>
      <c r="D120" s="3" t="s">
        <v>54</v>
      </c>
      <c r="E120" s="36">
        <v>0.05333333333333334</v>
      </c>
    </row>
    <row r="121" spans="2:5" ht="12.75">
      <c r="B121" s="21">
        <v>6</v>
      </c>
      <c r="C121" s="22">
        <v>41</v>
      </c>
      <c r="D121" s="3" t="s">
        <v>80</v>
      </c>
      <c r="E121" s="36">
        <v>0.05335648148148148</v>
      </c>
    </row>
    <row r="122" spans="2:5" ht="12.75">
      <c r="B122" s="21">
        <v>7</v>
      </c>
      <c r="C122" s="22">
        <v>26</v>
      </c>
      <c r="D122" s="3" t="s">
        <v>65</v>
      </c>
      <c r="E122" s="36">
        <v>0.05425925925925926</v>
      </c>
    </row>
    <row r="123" spans="2:5" ht="12.75">
      <c r="B123" s="21">
        <v>8</v>
      </c>
      <c r="C123" s="22">
        <v>25</v>
      </c>
      <c r="D123" s="3" t="s">
        <v>62</v>
      </c>
      <c r="E123" s="36">
        <v>0.05575231481481482</v>
      </c>
    </row>
    <row r="124" spans="2:5" ht="12.75">
      <c r="B124" s="21">
        <v>9</v>
      </c>
      <c r="C124" s="22">
        <v>44</v>
      </c>
      <c r="D124" s="3" t="s">
        <v>142</v>
      </c>
      <c r="E124" s="36">
        <v>0.057199074074074076</v>
      </c>
    </row>
    <row r="125" spans="2:5" ht="12.75">
      <c r="B125" s="21">
        <v>10</v>
      </c>
      <c r="C125" s="22">
        <v>24</v>
      </c>
      <c r="D125" s="3" t="s">
        <v>59</v>
      </c>
      <c r="E125" s="36">
        <v>0.05868055555555555</v>
      </c>
    </row>
    <row r="126" spans="2:5" ht="12.75">
      <c r="B126" s="21">
        <v>11</v>
      </c>
      <c r="C126" s="22">
        <v>46</v>
      </c>
      <c r="D126" s="3" t="s">
        <v>100</v>
      </c>
      <c r="E126" s="36">
        <v>0.05908564814814815</v>
      </c>
    </row>
    <row r="127" spans="2:5" ht="12.75">
      <c r="B127" s="21">
        <v>12</v>
      </c>
      <c r="C127" s="22">
        <v>33</v>
      </c>
      <c r="D127" s="3" t="s">
        <v>76</v>
      </c>
      <c r="E127" s="36">
        <v>0.0596875</v>
      </c>
    </row>
    <row r="128" spans="2:5" ht="12.75">
      <c r="B128" s="21">
        <v>13</v>
      </c>
      <c r="C128" s="22">
        <v>45</v>
      </c>
      <c r="D128" s="3" t="s">
        <v>95</v>
      </c>
      <c r="E128" s="36">
        <v>0.06049768518518519</v>
      </c>
    </row>
    <row r="129" spans="2:5" ht="12.75">
      <c r="B129" s="21">
        <v>14</v>
      </c>
      <c r="C129" s="22">
        <v>51</v>
      </c>
      <c r="D129" s="3" t="s">
        <v>104</v>
      </c>
      <c r="E129" s="36">
        <v>0.06177083333333333</v>
      </c>
    </row>
    <row r="130" spans="2:5" ht="12.75">
      <c r="B130" s="21">
        <v>15</v>
      </c>
      <c r="C130" s="22">
        <v>52</v>
      </c>
      <c r="D130" s="3" t="s">
        <v>19</v>
      </c>
      <c r="E130" s="36">
        <v>0.06180555555555556</v>
      </c>
    </row>
    <row r="131" spans="2:5" ht="12.75">
      <c r="B131" s="21">
        <v>16</v>
      </c>
      <c r="C131" s="22">
        <v>42</v>
      </c>
      <c r="D131" s="3" t="s">
        <v>124</v>
      </c>
      <c r="E131" s="36">
        <v>0.06224537037037037</v>
      </c>
    </row>
    <row r="132" spans="2:5" ht="12.75">
      <c r="B132" s="21">
        <v>17</v>
      </c>
      <c r="C132" s="22">
        <v>31</v>
      </c>
      <c r="D132" s="3" t="s">
        <v>68</v>
      </c>
      <c r="E132" s="36">
        <v>0.0663773148148148</v>
      </c>
    </row>
    <row r="133" spans="2:5" ht="12.75">
      <c r="B133" s="21">
        <v>18</v>
      </c>
      <c r="C133" s="22">
        <v>32</v>
      </c>
      <c r="D133" s="3" t="s">
        <v>72</v>
      </c>
      <c r="E133" s="36">
        <v>0.06677083333333333</v>
      </c>
    </row>
    <row r="134" spans="2:5" ht="12.75">
      <c r="B134" s="21">
        <v>19</v>
      </c>
      <c r="C134" s="22">
        <v>61</v>
      </c>
      <c r="D134" s="3" t="s">
        <v>114</v>
      </c>
      <c r="E134" s="36">
        <v>0.07064814814814814</v>
      </c>
    </row>
    <row r="135" spans="2:5" ht="13.5" thickBot="1">
      <c r="B135" s="23">
        <v>20</v>
      </c>
      <c r="C135" s="24">
        <v>43</v>
      </c>
      <c r="D135" s="5" t="s">
        <v>141</v>
      </c>
      <c r="E135" s="49">
        <v>0.07141203703703704</v>
      </c>
    </row>
    <row r="136" ht="13.5" thickBot="1"/>
    <row r="137" spans="2:5" ht="13.5" thickBot="1">
      <c r="B137" s="44" t="s">
        <v>121</v>
      </c>
      <c r="C137" s="45" t="s">
        <v>123</v>
      </c>
      <c r="D137" s="45" t="s">
        <v>122</v>
      </c>
      <c r="E137" s="46" t="s">
        <v>132</v>
      </c>
    </row>
    <row r="138" spans="2:5" ht="12.75">
      <c r="B138" s="20">
        <v>1</v>
      </c>
      <c r="C138" s="12">
        <v>11</v>
      </c>
      <c r="D138" s="4" t="s">
        <v>52</v>
      </c>
      <c r="E138" s="48">
        <v>0.024745370370370372</v>
      </c>
    </row>
    <row r="139" spans="2:5" ht="12.75">
      <c r="B139" s="21">
        <v>2</v>
      </c>
      <c r="C139" s="22">
        <v>23</v>
      </c>
      <c r="D139" s="3" t="s">
        <v>26</v>
      </c>
      <c r="E139" s="36">
        <v>0.026736111111111113</v>
      </c>
    </row>
    <row r="140" spans="2:5" ht="12.75">
      <c r="B140" s="21">
        <v>3</v>
      </c>
      <c r="C140" s="22">
        <v>22</v>
      </c>
      <c r="D140" s="3" t="s">
        <v>18</v>
      </c>
      <c r="E140" s="36">
        <v>0.02694444444444444</v>
      </c>
    </row>
    <row r="141" spans="2:5" ht="12.75">
      <c r="B141" s="21">
        <v>4</v>
      </c>
      <c r="C141" s="22">
        <v>21</v>
      </c>
      <c r="D141" s="3" t="s">
        <v>54</v>
      </c>
      <c r="E141" s="36">
        <v>0.027060185185185187</v>
      </c>
    </row>
    <row r="142" spans="2:5" ht="12.75">
      <c r="B142" s="21">
        <v>5</v>
      </c>
      <c r="C142" s="22">
        <v>27</v>
      </c>
      <c r="D142" s="3" t="s">
        <v>144</v>
      </c>
      <c r="E142" s="36">
        <v>0.028194444444444442</v>
      </c>
    </row>
    <row r="143" spans="2:5" ht="12.75">
      <c r="B143" s="21">
        <v>6</v>
      </c>
      <c r="C143" s="22">
        <v>26</v>
      </c>
      <c r="D143" s="3" t="s">
        <v>65</v>
      </c>
      <c r="E143" s="36">
        <v>0.03277777777777778</v>
      </c>
    </row>
    <row r="144" spans="2:5" ht="12.75">
      <c r="B144" s="21">
        <v>7</v>
      </c>
      <c r="C144" s="22">
        <v>25</v>
      </c>
      <c r="D144" s="3" t="s">
        <v>62</v>
      </c>
      <c r="E144" s="36">
        <v>0.0332175925925926</v>
      </c>
    </row>
    <row r="145" spans="2:5" ht="12.75">
      <c r="B145" s="21">
        <v>8</v>
      </c>
      <c r="C145" s="22">
        <v>24</v>
      </c>
      <c r="D145" s="3" t="s">
        <v>59</v>
      </c>
      <c r="E145" s="36">
        <v>0.033483796296296296</v>
      </c>
    </row>
    <row r="146" spans="2:5" ht="12.75">
      <c r="B146" s="21">
        <v>9</v>
      </c>
      <c r="C146" s="22">
        <v>46</v>
      </c>
      <c r="D146" s="3" t="s">
        <v>100</v>
      </c>
      <c r="E146" s="36">
        <v>0.034074074074074076</v>
      </c>
    </row>
    <row r="147" spans="2:5" ht="12.75">
      <c r="B147" s="21">
        <v>10</v>
      </c>
      <c r="C147" s="22">
        <v>41</v>
      </c>
      <c r="D147" s="3" t="s">
        <v>80</v>
      </c>
      <c r="E147" s="36">
        <v>0.035069444444444445</v>
      </c>
    </row>
    <row r="148" spans="2:5" ht="12.75">
      <c r="B148" s="21">
        <v>11</v>
      </c>
      <c r="C148" s="22">
        <v>42</v>
      </c>
      <c r="D148" s="3" t="s">
        <v>124</v>
      </c>
      <c r="E148" s="36">
        <v>0.036041666666666666</v>
      </c>
    </row>
    <row r="149" spans="2:5" ht="12.75">
      <c r="B149" s="21">
        <v>12</v>
      </c>
      <c r="C149" s="22">
        <v>45</v>
      </c>
      <c r="D149" s="3" t="s">
        <v>95</v>
      </c>
      <c r="E149" s="36">
        <v>0.03614583333333333</v>
      </c>
    </row>
    <row r="150" spans="2:5" ht="12.75">
      <c r="B150" s="21">
        <v>13</v>
      </c>
      <c r="C150" s="22">
        <v>33</v>
      </c>
      <c r="D150" s="3" t="s">
        <v>76</v>
      </c>
      <c r="E150" s="36">
        <v>0.03681712962962963</v>
      </c>
    </row>
    <row r="151" spans="2:5" ht="12.75">
      <c r="B151" s="21">
        <v>14</v>
      </c>
      <c r="C151" s="22">
        <v>44</v>
      </c>
      <c r="D151" s="3" t="s">
        <v>142</v>
      </c>
      <c r="E151" s="36">
        <v>0.03692129629629629</v>
      </c>
    </row>
    <row r="152" spans="2:5" ht="12.75">
      <c r="B152" s="21">
        <v>15</v>
      </c>
      <c r="C152" s="22">
        <v>31</v>
      </c>
      <c r="D152" s="3" t="s">
        <v>68</v>
      </c>
      <c r="E152" s="36">
        <v>0.03758101851851852</v>
      </c>
    </row>
    <row r="153" spans="2:5" ht="12.75">
      <c r="B153" s="21">
        <v>16</v>
      </c>
      <c r="C153" s="22">
        <v>52</v>
      </c>
      <c r="D153" s="3" t="s">
        <v>19</v>
      </c>
      <c r="E153" s="36">
        <v>0.03947916666666667</v>
      </c>
    </row>
    <row r="154" spans="2:5" ht="12.75">
      <c r="B154" s="21">
        <v>17</v>
      </c>
      <c r="C154" s="22">
        <v>32</v>
      </c>
      <c r="D154" s="3" t="s">
        <v>72</v>
      </c>
      <c r="E154" s="36">
        <v>0.04030092592592593</v>
      </c>
    </row>
    <row r="155" spans="2:5" ht="12.75">
      <c r="B155" s="21">
        <v>18</v>
      </c>
      <c r="C155" s="22">
        <v>61</v>
      </c>
      <c r="D155" s="3" t="s">
        <v>114</v>
      </c>
      <c r="E155" s="36">
        <v>0.04141203703703704</v>
      </c>
    </row>
    <row r="156" spans="2:5" ht="12.75">
      <c r="B156" s="21">
        <v>19</v>
      </c>
      <c r="C156" s="22">
        <v>43</v>
      </c>
      <c r="D156" s="3" t="s">
        <v>141</v>
      </c>
      <c r="E156" s="36">
        <v>0.04143518518518518</v>
      </c>
    </row>
    <row r="157" spans="2:5" ht="13.5" thickBot="1">
      <c r="B157" s="23">
        <v>20</v>
      </c>
      <c r="C157" s="24">
        <v>51</v>
      </c>
      <c r="D157" s="5" t="s">
        <v>104</v>
      </c>
      <c r="E157" s="49">
        <v>0.042465277777777775</v>
      </c>
    </row>
  </sheetData>
  <mergeCells count="13">
    <mergeCell ref="N5:O5"/>
    <mergeCell ref="R4:R5"/>
    <mergeCell ref="P5:Q5"/>
    <mergeCell ref="B4:B5"/>
    <mergeCell ref="C4:C5"/>
    <mergeCell ref="D4:D5"/>
    <mergeCell ref="F4:Q4"/>
    <mergeCell ref="E4:E5"/>
    <mergeCell ref="F5:G5"/>
    <mergeCell ref="H5:I5"/>
    <mergeCell ref="J5:K5"/>
    <mergeCell ref="L5:M5"/>
    <mergeCell ref="B2:D2"/>
  </mergeCells>
  <printOptions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27</v>
      </c>
      <c r="D2" s="40" t="s">
        <v>144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0.15697916666666667</v>
      </c>
    </row>
    <row r="5" spans="3:5" ht="12.75">
      <c r="C5" s="16"/>
      <c r="D5" s="18" t="s">
        <v>31</v>
      </c>
      <c r="E5" s="36">
        <f>E21</f>
        <v>0.0084375</v>
      </c>
    </row>
    <row r="6" spans="3:5" ht="12.75">
      <c r="C6" s="16"/>
      <c r="D6" s="18" t="s">
        <v>44</v>
      </c>
      <c r="E6" s="36">
        <f>E4-E5</f>
        <v>0.14854166666666668</v>
      </c>
    </row>
    <row r="7" spans="3:5" ht="12.75">
      <c r="C7" s="16"/>
      <c r="D7" s="18" t="s">
        <v>45</v>
      </c>
      <c r="E7" s="36">
        <f>E6/7</f>
        <v>0.021220238095238098</v>
      </c>
    </row>
    <row r="8" spans="3:5" ht="13.5" thickBot="1">
      <c r="C8" s="16"/>
      <c r="D8" s="19" t="s">
        <v>46</v>
      </c>
      <c r="E8" s="34">
        <f>IF(G28&lt;&gt;"",G28,"")</f>
        <v>4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271</v>
      </c>
      <c r="D12" s="4" t="s">
        <v>145</v>
      </c>
      <c r="E12" s="12">
        <v>1976</v>
      </c>
      <c r="F12" s="28">
        <f aca="true" t="shared" si="0" ref="F12:F18">IF(AND($C$22=$C12,$C$22&lt;&gt;""),$F$22,"")</f>
      </c>
      <c r="G12" s="28">
        <f aca="true" t="shared" si="1" ref="G12:G18">IF(AND($C$23=$C12,$C$23&lt;&gt;""),$F$23,"")</f>
        <v>0.022685185185185187</v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  <v>0.022905092592592602</v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  <v>0.02473379629629631</v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3</v>
      </c>
      <c r="N12" s="25">
        <f aca="true" t="shared" si="8" ref="N12:N18">IF(SUM(F12:L12),SUM(F12:L12),"")</f>
        <v>0.0703240740740741</v>
      </c>
      <c r="O12" s="28">
        <f aca="true" t="shared" si="9" ref="O12:O18">IF(SUM(F12:L12),AVERAGE(F12:L12),"")</f>
        <v>0.023441358024691366</v>
      </c>
      <c r="P12" s="29">
        <f aca="true" t="shared" si="10" ref="P12:P18">IF(SUM(F12:L12),MIN(F12:L12),"")</f>
        <v>0.022685185185185187</v>
      </c>
    </row>
    <row r="13" spans="2:16" ht="12.75">
      <c r="B13" s="21">
        <v>2</v>
      </c>
      <c r="C13" s="22">
        <v>272</v>
      </c>
      <c r="D13" s="3" t="s">
        <v>67</v>
      </c>
      <c r="E13" s="22">
        <v>1981</v>
      </c>
      <c r="F13" s="30">
        <f t="shared" si="0"/>
        <v>0.01975694444444444</v>
      </c>
      <c r="G13" s="30">
        <f t="shared" si="1"/>
      </c>
      <c r="H13" s="30">
        <f t="shared" si="2"/>
        <v>0.01915509259259259</v>
      </c>
      <c r="I13" s="30">
        <f t="shared" si="3"/>
      </c>
      <c r="J13" s="30">
        <f t="shared" si="4"/>
        <v>0.01956018518518518</v>
      </c>
      <c r="K13" s="30">
        <f t="shared" si="5"/>
      </c>
      <c r="L13" s="30">
        <f t="shared" si="6"/>
        <v>0.019745370370370358</v>
      </c>
      <c r="M13" s="22">
        <f t="shared" si="7"/>
        <v>4</v>
      </c>
      <c r="N13" s="26">
        <f t="shared" si="8"/>
        <v>0.07821759259259257</v>
      </c>
      <c r="O13" s="30">
        <f t="shared" si="9"/>
        <v>0.019554398148148144</v>
      </c>
      <c r="P13" s="31">
        <f t="shared" si="10"/>
        <v>0.01915509259259259</v>
      </c>
    </row>
    <row r="14" spans="2:16" ht="12.75">
      <c r="B14" s="21">
        <v>3</v>
      </c>
      <c r="C14" s="22"/>
      <c r="D14" s="3"/>
      <c r="E14" s="22"/>
      <c r="F14" s="30">
        <f t="shared" si="0"/>
      </c>
      <c r="G14" s="30">
        <f t="shared" si="1"/>
      </c>
      <c r="H14" s="30">
        <f t="shared" si="2"/>
      </c>
      <c r="I14" s="30">
        <f t="shared" si="3"/>
      </c>
      <c r="J14" s="30">
        <f t="shared" si="4"/>
      </c>
      <c r="K14" s="30">
        <f t="shared" si="5"/>
      </c>
      <c r="L14" s="30">
        <f t="shared" si="6"/>
      </c>
      <c r="M14" s="22">
        <f t="shared" si="7"/>
      </c>
      <c r="N14" s="26">
        <f t="shared" si="8"/>
      </c>
      <c r="O14" s="30">
        <f t="shared" si="9"/>
      </c>
      <c r="P14" s="31">
        <f t="shared" si="10"/>
      </c>
    </row>
    <row r="15" spans="2:16" ht="12.75">
      <c r="B15" s="21">
        <v>4</v>
      </c>
      <c r="C15" s="22"/>
      <c r="D15" s="3"/>
      <c r="E15" s="22"/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</c>
      <c r="M15" s="22">
        <f t="shared" si="7"/>
      </c>
      <c r="N15" s="26">
        <f t="shared" si="8"/>
      </c>
      <c r="O15" s="30">
        <f t="shared" si="9"/>
      </c>
      <c r="P15" s="31">
        <f t="shared" si="10"/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0.0084375</v>
      </c>
      <c r="F21" s="12" t="s">
        <v>32</v>
      </c>
      <c r="G21" s="13">
        <v>8</v>
      </c>
    </row>
    <row r="22" spans="2:16" ht="12.75">
      <c r="B22" s="21">
        <v>1</v>
      </c>
      <c r="C22" s="22">
        <v>272</v>
      </c>
      <c r="D22" s="3" t="str">
        <f>IF(C22=C$12,D$12,IF(C22=C$13,D$13,IF(C22=C$14,D$14,IF(C22=C$15,D$15,IF(C22=C$16,D$16,IF(C22=C$17,D$17,IF(C22=C$18,D$18)))))))</f>
        <v>Adam Postek</v>
      </c>
      <c r="E22" s="26">
        <v>0.028194444444444442</v>
      </c>
      <c r="F22" s="30">
        <f>E22-E21</f>
        <v>0.01975694444444444</v>
      </c>
      <c r="G22" s="33">
        <v>5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271</v>
      </c>
      <c r="D23" s="3" t="str">
        <f aca="true" t="shared" si="11" ref="D23:D28">IF(C23=C$12,D$12,IF(C23=C$13,D$13,IF(C23=C$14,D$14,IF(C23=C$15,D$15,IF(C23=C$16,D$16,IF(C23=C$17,D$17,IF(C23=C$18,D$18)))))))</f>
        <v>Aleksander Gabryś</v>
      </c>
      <c r="E23" s="26">
        <v>0.05087962962962963</v>
      </c>
      <c r="F23" s="30">
        <f aca="true" t="shared" si="12" ref="F23:F28">E23-E22</f>
        <v>0.022685185185185187</v>
      </c>
      <c r="G23" s="33">
        <v>4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272</v>
      </c>
      <c r="D24" s="3" t="str">
        <f t="shared" si="11"/>
        <v>Adam Postek</v>
      </c>
      <c r="E24" s="26">
        <v>0.07003472222222222</v>
      </c>
      <c r="F24" s="30">
        <f t="shared" si="12"/>
        <v>0.01915509259259259</v>
      </c>
      <c r="G24" s="33">
        <v>3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271</v>
      </c>
      <c r="D25" s="3" t="str">
        <f t="shared" si="11"/>
        <v>Aleksander Gabryś</v>
      </c>
      <c r="E25" s="26">
        <v>0.09293981481481482</v>
      </c>
      <c r="F25" s="30">
        <f t="shared" si="12"/>
        <v>0.022905092592592602</v>
      </c>
      <c r="G25" s="33">
        <v>4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272</v>
      </c>
      <c r="D26" s="3" t="str">
        <f t="shared" si="11"/>
        <v>Adam Postek</v>
      </c>
      <c r="E26" s="26">
        <v>0.1125</v>
      </c>
      <c r="F26" s="30">
        <f t="shared" si="12"/>
        <v>0.01956018518518518</v>
      </c>
      <c r="G26" s="33">
        <v>4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271</v>
      </c>
      <c r="D27" s="3" t="str">
        <f t="shared" si="11"/>
        <v>Aleksander Gabryś</v>
      </c>
      <c r="E27" s="26">
        <v>0.1372337962962963</v>
      </c>
      <c r="F27" s="30">
        <f t="shared" si="12"/>
        <v>0.02473379629629631</v>
      </c>
      <c r="G27" s="33">
        <v>4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272</v>
      </c>
      <c r="D28" s="5" t="str">
        <f t="shared" si="11"/>
        <v>Adam Postek</v>
      </c>
      <c r="E28" s="27">
        <v>0.15697916666666667</v>
      </c>
      <c r="F28" s="32">
        <f t="shared" si="12"/>
        <v>0.019745370370370358</v>
      </c>
      <c r="G28" s="34">
        <v>4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31</v>
      </c>
      <c r="D2" s="40" t="s">
        <v>68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0.19756944444444446</v>
      </c>
    </row>
    <row r="5" spans="3:5" ht="12.75">
      <c r="C5" s="16"/>
      <c r="D5" s="18" t="s">
        <v>31</v>
      </c>
      <c r="E5" s="36">
        <f>E21</f>
        <v>0.01318287037037037</v>
      </c>
    </row>
    <row r="6" spans="3:5" ht="12.75">
      <c r="C6" s="16"/>
      <c r="D6" s="18" t="s">
        <v>44</v>
      </c>
      <c r="E6" s="36">
        <f>E4-E5</f>
        <v>0.1843865740740741</v>
      </c>
    </row>
    <row r="7" spans="3:5" ht="12.75">
      <c r="C7" s="16"/>
      <c r="D7" s="18" t="s">
        <v>45</v>
      </c>
      <c r="E7" s="36">
        <f>E6/7</f>
        <v>0.026340939153439158</v>
      </c>
    </row>
    <row r="8" spans="3:5" ht="13.5" thickBot="1">
      <c r="C8" s="16"/>
      <c r="D8" s="19" t="s">
        <v>46</v>
      </c>
      <c r="E8" s="34">
        <f>IF(G28&lt;&gt;"",G28,"")</f>
        <v>18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311</v>
      </c>
      <c r="D12" s="4" t="s">
        <v>69</v>
      </c>
      <c r="E12" s="12">
        <v>1958</v>
      </c>
      <c r="F12" s="28">
        <f aca="true" t="shared" si="0" ref="F12:F18">IF(AND($C$22=$C12,$C$22&lt;&gt;""),$F$22,"")</f>
        <v>0.024398148148148148</v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  <v>0.02423611111111111</v>
      </c>
      <c r="I12" s="28">
        <f aca="true" t="shared" si="3" ref="I12:I18">IF(AND($C$25=$C12,$C$25&lt;&gt;""),$F$25,"")</f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  <v>0.0236689814814815</v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3</v>
      </c>
      <c r="N12" s="25">
        <f aca="true" t="shared" si="8" ref="N12:N18">IF(SUM(F12:L12),SUM(F12:L12),"")</f>
        <v>0.07230324074074077</v>
      </c>
      <c r="O12" s="28">
        <f aca="true" t="shared" si="9" ref="O12:O18">IF(SUM(F12:L12),AVERAGE(F12:L12),"")</f>
        <v>0.024101080246913587</v>
      </c>
      <c r="P12" s="29">
        <f aca="true" t="shared" si="10" ref="P12:P18">IF(SUM(F12:L12),MIN(F12:L12),"")</f>
        <v>0.0236689814814815</v>
      </c>
    </row>
    <row r="13" spans="2:16" ht="12.75">
      <c r="B13" s="21">
        <v>2</v>
      </c>
      <c r="C13" s="22">
        <v>312</v>
      </c>
      <c r="D13" s="3" t="s">
        <v>70</v>
      </c>
      <c r="E13" s="22">
        <v>1978</v>
      </c>
      <c r="F13" s="30">
        <f t="shared" si="0"/>
      </c>
      <c r="G13" s="30">
        <f t="shared" si="1"/>
      </c>
      <c r="H13" s="30">
        <f t="shared" si="2"/>
      </c>
      <c r="I13" s="30">
        <f t="shared" si="3"/>
        <v>0.026018518518518538</v>
      </c>
      <c r="J13" s="30">
        <f t="shared" si="4"/>
      </c>
      <c r="K13" s="30">
        <f t="shared" si="5"/>
      </c>
      <c r="L13" s="30">
        <f t="shared" si="6"/>
        <v>0.028993055555555564</v>
      </c>
      <c r="M13" s="22">
        <f t="shared" si="7"/>
        <v>2</v>
      </c>
      <c r="N13" s="26">
        <f t="shared" si="8"/>
        <v>0.0550115740740741</v>
      </c>
      <c r="O13" s="30">
        <f t="shared" si="9"/>
        <v>0.02750578703703705</v>
      </c>
      <c r="P13" s="31">
        <f t="shared" si="10"/>
        <v>0.026018518518518538</v>
      </c>
    </row>
    <row r="14" spans="2:16" ht="12.75">
      <c r="B14" s="21">
        <v>3</v>
      </c>
      <c r="C14" s="22">
        <v>313</v>
      </c>
      <c r="D14" s="3" t="s">
        <v>71</v>
      </c>
      <c r="E14" s="22">
        <v>1968</v>
      </c>
      <c r="F14" s="30">
        <f t="shared" si="0"/>
      </c>
      <c r="G14" s="30">
        <f t="shared" si="1"/>
        <v>0.028796296296296285</v>
      </c>
      <c r="H14" s="30">
        <f t="shared" si="2"/>
      </c>
      <c r="I14" s="30">
        <f t="shared" si="3"/>
      </c>
      <c r="J14" s="30">
        <f t="shared" si="4"/>
        <v>0.028275462962962947</v>
      </c>
      <c r="K14" s="30">
        <f t="shared" si="5"/>
      </c>
      <c r="L14" s="30">
        <f t="shared" si="6"/>
      </c>
      <c r="M14" s="22">
        <f t="shared" si="7"/>
        <v>2</v>
      </c>
      <c r="N14" s="26">
        <f t="shared" si="8"/>
        <v>0.05707175925925923</v>
      </c>
      <c r="O14" s="30">
        <f t="shared" si="9"/>
        <v>0.028535879629629616</v>
      </c>
      <c r="P14" s="31">
        <f t="shared" si="10"/>
        <v>0.028275462962962947</v>
      </c>
    </row>
    <row r="15" spans="2:16" ht="12.75">
      <c r="B15" s="21">
        <v>4</v>
      </c>
      <c r="C15" s="22"/>
      <c r="D15" s="3"/>
      <c r="E15" s="22"/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</c>
      <c r="M15" s="22">
        <f t="shared" si="7"/>
      </c>
      <c r="N15" s="26">
        <f t="shared" si="8"/>
      </c>
      <c r="O15" s="30">
        <f t="shared" si="9"/>
      </c>
      <c r="P15" s="31">
        <f t="shared" si="10"/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0.01318287037037037</v>
      </c>
      <c r="F21" s="12" t="s">
        <v>32</v>
      </c>
      <c r="G21" s="13">
        <v>9</v>
      </c>
    </row>
    <row r="22" spans="2:16" ht="12.75">
      <c r="B22" s="21">
        <v>1</v>
      </c>
      <c r="C22" s="22">
        <v>311</v>
      </c>
      <c r="D22" s="3" t="str">
        <f>IF(C22=C$12,D$12,IF(C22=C$13,D$13,IF(C22=C$14,D$14,IF(C22=C$15,D$15,IF(C22=C$16,D$16,IF(C22=C$17,D$17,IF(C22=C$18,D$18)))))))</f>
        <v>Elżbieta Dobosz "zuczek"</v>
      </c>
      <c r="E22" s="26">
        <v>0.03758101851851852</v>
      </c>
      <c r="F22" s="30">
        <f>E22-E21</f>
        <v>0.024398148148148148</v>
      </c>
      <c r="G22" s="33">
        <v>15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313</v>
      </c>
      <c r="D23" s="3" t="str">
        <f aca="true" t="shared" si="11" ref="D23:D28">IF(C23=C$12,D$12,IF(C23=C$13,D$13,IF(C23=C$14,D$14,IF(C23=C$15,D$15,IF(C23=C$16,D$16,IF(C23=C$17,D$17,IF(C23=C$18,D$18)))))))</f>
        <v>Ewa Misiaczek</v>
      </c>
      <c r="E23" s="26">
        <v>0.0663773148148148</v>
      </c>
      <c r="F23" s="30">
        <f aca="true" t="shared" si="12" ref="F23:F28">E23-E22</f>
        <v>0.028796296296296285</v>
      </c>
      <c r="G23" s="33">
        <v>17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311</v>
      </c>
      <c r="D24" s="3" t="str">
        <f t="shared" si="11"/>
        <v>Elżbieta Dobosz "zuczek"</v>
      </c>
      <c r="E24" s="26">
        <v>0.09061342592592592</v>
      </c>
      <c r="F24" s="30">
        <f t="shared" si="12"/>
        <v>0.02423611111111111</v>
      </c>
      <c r="G24" s="33">
        <v>17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312</v>
      </c>
      <c r="D25" s="3" t="str">
        <f t="shared" si="11"/>
        <v>Monika Madziarska</v>
      </c>
      <c r="E25" s="26">
        <v>0.11663194444444445</v>
      </c>
      <c r="F25" s="30">
        <f t="shared" si="12"/>
        <v>0.026018518518518538</v>
      </c>
      <c r="G25" s="33">
        <v>16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313</v>
      </c>
      <c r="D26" s="3" t="str">
        <f t="shared" si="11"/>
        <v>Ewa Misiaczek</v>
      </c>
      <c r="E26" s="26">
        <v>0.1449074074074074</v>
      </c>
      <c r="F26" s="30">
        <f t="shared" si="12"/>
        <v>0.028275462962962947</v>
      </c>
      <c r="G26" s="33">
        <v>17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311</v>
      </c>
      <c r="D27" s="3" t="str">
        <f t="shared" si="11"/>
        <v>Elżbieta Dobosz "zuczek"</v>
      </c>
      <c r="E27" s="26">
        <v>0.1685763888888889</v>
      </c>
      <c r="F27" s="30">
        <f t="shared" si="12"/>
        <v>0.0236689814814815</v>
      </c>
      <c r="G27" s="33">
        <v>17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312</v>
      </c>
      <c r="D28" s="5" t="str">
        <f t="shared" si="11"/>
        <v>Monika Madziarska</v>
      </c>
      <c r="E28" s="27">
        <v>0.19756944444444446</v>
      </c>
      <c r="F28" s="32">
        <f t="shared" si="12"/>
        <v>0.028993055555555564</v>
      </c>
      <c r="G28" s="34">
        <v>18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32</v>
      </c>
      <c r="D2" s="40" t="s">
        <v>72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0.20310185185185184</v>
      </c>
    </row>
    <row r="5" spans="3:5" ht="12.75">
      <c r="C5" s="16"/>
      <c r="D5" s="18" t="s">
        <v>31</v>
      </c>
      <c r="E5" s="36">
        <f>E21</f>
        <v>0.01318287037037037</v>
      </c>
    </row>
    <row r="6" spans="3:5" ht="12.75">
      <c r="C6" s="16"/>
      <c r="D6" s="18" t="s">
        <v>44</v>
      </c>
      <c r="E6" s="36">
        <f>E4-E5</f>
        <v>0.18991898148148148</v>
      </c>
    </row>
    <row r="7" spans="3:5" ht="12.75">
      <c r="C7" s="16"/>
      <c r="D7" s="18" t="s">
        <v>45</v>
      </c>
      <c r="E7" s="36">
        <f>E6/7</f>
        <v>0.02713128306878307</v>
      </c>
    </row>
    <row r="8" spans="3:5" ht="13.5" thickBot="1">
      <c r="C8" s="16"/>
      <c r="D8" s="19" t="s">
        <v>46</v>
      </c>
      <c r="E8" s="34">
        <f>IF(G28&lt;&gt;"",G28,"")</f>
        <v>20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321</v>
      </c>
      <c r="D12" s="4" t="s">
        <v>73</v>
      </c>
      <c r="E12" s="12">
        <v>1968</v>
      </c>
      <c r="F12" s="28">
        <f aca="true" t="shared" si="0" ref="F12:F18">IF(AND($C$22=$C12,$C$22&lt;&gt;""),$F$22,"")</f>
        <v>0.027118055555555555</v>
      </c>
      <c r="G12" s="28">
        <f aca="true" t="shared" si="1" ref="G12:G18">IF(AND($C$23=$C12,$C$23&lt;&gt;""),$F$23,"")</f>
        <v>0.026469907407407407</v>
      </c>
      <c r="H12" s="28">
        <f aca="true" t="shared" si="2" ref="H12:H18">IF(AND($C$24=$C12,$C$24&lt;&gt;""),$F$24,"")</f>
        <v>0.025902777777777775</v>
      </c>
      <c r="I12" s="28">
        <f aca="true" t="shared" si="3" ref="I12:I18">IF(AND($C$25=$C12,$C$25&lt;&gt;""),$F$25,"")</f>
        <v>0.02422453703703703</v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4</v>
      </c>
      <c r="N12" s="25">
        <f aca="true" t="shared" si="8" ref="N12:N18">IF(SUM(F12:L12),SUM(F12:L12),"")</f>
        <v>0.10371527777777777</v>
      </c>
      <c r="O12" s="28">
        <f aca="true" t="shared" si="9" ref="O12:O18">IF(SUM(F12:L12),AVERAGE(F12:L12),"")</f>
        <v>0.025928819444444442</v>
      </c>
      <c r="P12" s="29">
        <f aca="true" t="shared" si="10" ref="P12:P18">IF(SUM(F12:L12),MIN(F12:L12),"")</f>
        <v>0.02422453703703703</v>
      </c>
    </row>
    <row r="13" spans="2:16" ht="12.75">
      <c r="B13" s="21">
        <v>2</v>
      </c>
      <c r="C13" s="22">
        <v>322</v>
      </c>
      <c r="D13" s="3" t="s">
        <v>74</v>
      </c>
      <c r="E13" s="22">
        <v>1980</v>
      </c>
      <c r="F13" s="30">
        <f t="shared" si="0"/>
      </c>
      <c r="G13" s="30">
        <f t="shared" si="1"/>
      </c>
      <c r="H13" s="30">
        <f t="shared" si="2"/>
      </c>
      <c r="I13" s="30">
        <f t="shared" si="3"/>
      </c>
      <c r="J13" s="30">
        <f t="shared" si="4"/>
        <v>0.027442129629629636</v>
      </c>
      <c r="K13" s="30">
        <f t="shared" si="5"/>
      </c>
      <c r="L13" s="30">
        <f t="shared" si="6"/>
      </c>
      <c r="M13" s="22">
        <f t="shared" si="7"/>
        <v>1</v>
      </c>
      <c r="N13" s="26">
        <f t="shared" si="8"/>
        <v>0.027442129629629636</v>
      </c>
      <c r="O13" s="30">
        <f t="shared" si="9"/>
        <v>0.027442129629629636</v>
      </c>
      <c r="P13" s="31">
        <f t="shared" si="10"/>
        <v>0.027442129629629636</v>
      </c>
    </row>
    <row r="14" spans="2:16" ht="12.75">
      <c r="B14" s="21">
        <v>3</v>
      </c>
      <c r="C14" s="22">
        <v>323</v>
      </c>
      <c r="D14" s="3" t="s">
        <v>75</v>
      </c>
      <c r="E14" s="22">
        <v>1947</v>
      </c>
      <c r="F14" s="30">
        <f t="shared" si="0"/>
      </c>
      <c r="G14" s="30">
        <f t="shared" si="1"/>
      </c>
      <c r="H14" s="30">
        <f t="shared" si="2"/>
      </c>
      <c r="I14" s="30">
        <f t="shared" si="3"/>
      </c>
      <c r="J14" s="30">
        <f t="shared" si="4"/>
      </c>
      <c r="K14" s="30">
        <f t="shared" si="5"/>
        <v>0.02777777777777779</v>
      </c>
      <c r="L14" s="30">
        <f t="shared" si="6"/>
        <v>0.030983796296296273</v>
      </c>
      <c r="M14" s="22">
        <f t="shared" si="7"/>
        <v>2</v>
      </c>
      <c r="N14" s="26">
        <f t="shared" si="8"/>
        <v>0.05876157407407406</v>
      </c>
      <c r="O14" s="30">
        <f t="shared" si="9"/>
        <v>0.02938078703703703</v>
      </c>
      <c r="P14" s="31">
        <f t="shared" si="10"/>
        <v>0.02777777777777779</v>
      </c>
    </row>
    <row r="15" spans="2:16" ht="12.75">
      <c r="B15" s="21">
        <v>4</v>
      </c>
      <c r="C15" s="22"/>
      <c r="D15" s="3"/>
      <c r="E15" s="22"/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</c>
      <c r="M15" s="22">
        <f t="shared" si="7"/>
      </c>
      <c r="N15" s="26">
        <f t="shared" si="8"/>
      </c>
      <c r="O15" s="30">
        <f t="shared" si="9"/>
      </c>
      <c r="P15" s="31">
        <f t="shared" si="10"/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0.01318287037037037</v>
      </c>
      <c r="F21" s="12" t="s">
        <v>32</v>
      </c>
      <c r="G21" s="13">
        <v>10</v>
      </c>
    </row>
    <row r="22" spans="2:16" ht="12.75">
      <c r="B22" s="21">
        <v>1</v>
      </c>
      <c r="C22" s="22">
        <v>321</v>
      </c>
      <c r="D22" s="3" t="str">
        <f>IF(C22=C$12,D$12,IF(C22=C$13,D$13,IF(C22=C$14,D$14,IF(C22=C$15,D$15,IF(C22=C$16,D$16,IF(C22=C$17,D$17,IF(C22=C$18,D$18)))))))</f>
        <v>Marek Tronina</v>
      </c>
      <c r="E22" s="26">
        <v>0.04030092592592593</v>
      </c>
      <c r="F22" s="30">
        <f>E22-E21</f>
        <v>0.027118055555555555</v>
      </c>
      <c r="G22" s="33">
        <v>17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321</v>
      </c>
      <c r="D23" s="3" t="str">
        <f aca="true" t="shared" si="11" ref="D23:D28">IF(C23=C$12,D$12,IF(C23=C$13,D$13,IF(C23=C$14,D$14,IF(C23=C$15,D$15,IF(C23=C$16,D$16,IF(C23=C$17,D$17,IF(C23=C$18,D$18)))))))</f>
        <v>Marek Tronina</v>
      </c>
      <c r="E23" s="26">
        <v>0.06677083333333333</v>
      </c>
      <c r="F23" s="30">
        <f aca="true" t="shared" si="12" ref="F23:F28">E23-E22</f>
        <v>0.026469907407407407</v>
      </c>
      <c r="G23" s="33">
        <v>18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321</v>
      </c>
      <c r="D24" s="3" t="str">
        <f t="shared" si="11"/>
        <v>Marek Tronina</v>
      </c>
      <c r="E24" s="26">
        <v>0.09267361111111111</v>
      </c>
      <c r="F24" s="30">
        <f t="shared" si="12"/>
        <v>0.025902777777777775</v>
      </c>
      <c r="G24" s="33">
        <v>18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321</v>
      </c>
      <c r="D25" s="3" t="str">
        <f t="shared" si="11"/>
        <v>Marek Tronina</v>
      </c>
      <c r="E25" s="26">
        <v>0.11689814814814814</v>
      </c>
      <c r="F25" s="30">
        <f t="shared" si="12"/>
        <v>0.02422453703703703</v>
      </c>
      <c r="G25" s="33">
        <v>17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322</v>
      </c>
      <c r="D26" s="3" t="str">
        <f t="shared" si="11"/>
        <v>Kuba Sobczak</v>
      </c>
      <c r="E26" s="26">
        <v>0.14434027777777778</v>
      </c>
      <c r="F26" s="30">
        <f t="shared" si="12"/>
        <v>0.027442129629629636</v>
      </c>
      <c r="G26" s="33">
        <v>16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323</v>
      </c>
      <c r="D27" s="3" t="str">
        <f t="shared" si="11"/>
        <v>Andrzej Jarzynowski</v>
      </c>
      <c r="E27" s="26">
        <v>0.17211805555555557</v>
      </c>
      <c r="F27" s="30">
        <f t="shared" si="12"/>
        <v>0.02777777777777779</v>
      </c>
      <c r="G27" s="33">
        <v>19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323</v>
      </c>
      <c r="D28" s="5" t="str">
        <f t="shared" si="11"/>
        <v>Andrzej Jarzynowski</v>
      </c>
      <c r="E28" s="27">
        <v>0.20310185185185184</v>
      </c>
      <c r="F28" s="32">
        <f t="shared" si="12"/>
        <v>0.030983796296296273</v>
      </c>
      <c r="G28" s="34">
        <v>20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33</v>
      </c>
      <c r="D2" s="40" t="s">
        <v>76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0.18050925925925929</v>
      </c>
    </row>
    <row r="5" spans="3:5" ht="12.75">
      <c r="C5" s="16"/>
      <c r="D5" s="18" t="s">
        <v>31</v>
      </c>
      <c r="E5" s="36">
        <f>E21</f>
        <v>0.01318287037037037</v>
      </c>
    </row>
    <row r="6" spans="3:5" ht="12.75">
      <c r="C6" s="16"/>
      <c r="D6" s="18" t="s">
        <v>44</v>
      </c>
      <c r="E6" s="36">
        <f>E4-E5</f>
        <v>0.16732638888888893</v>
      </c>
    </row>
    <row r="7" spans="3:5" ht="12.75">
      <c r="C7" s="16"/>
      <c r="D7" s="18" t="s">
        <v>45</v>
      </c>
      <c r="E7" s="36">
        <f>E6/7</f>
        <v>0.023903769841269847</v>
      </c>
    </row>
    <row r="8" spans="3:5" ht="13.5" thickBot="1">
      <c r="C8" s="16"/>
      <c r="D8" s="19" t="s">
        <v>46</v>
      </c>
      <c r="E8" s="34">
        <f>IF(G28&lt;&gt;"",G28,"")</f>
        <v>12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331</v>
      </c>
      <c r="D12" s="4" t="s">
        <v>77</v>
      </c>
      <c r="E12" s="12">
        <v>1960</v>
      </c>
      <c r="F12" s="28">
        <f aca="true" t="shared" si="0" ref="F12:F18">IF(AND($C$22=$C12,$C$22&lt;&gt;""),$F$22,"")</f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  <v>0.02475694444444445</v>
      </c>
      <c r="I12" s="28">
        <f aca="true" t="shared" si="3" ref="I12:I18">IF(AND($C$25=$C12,$C$25&lt;&gt;""),$F$25,"")</f>
        <v>0.024988425925925928</v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2</v>
      </c>
      <c r="N12" s="25">
        <f aca="true" t="shared" si="8" ref="N12:N18">IF(SUM(F12:L12),SUM(F12:L12),"")</f>
        <v>0.04974537037037038</v>
      </c>
      <c r="O12" s="28">
        <f aca="true" t="shared" si="9" ref="O12:O18">IF(SUM(F12:L12),AVERAGE(F12:L12),"")</f>
        <v>0.02487268518518519</v>
      </c>
      <c r="P12" s="29">
        <f aca="true" t="shared" si="10" ref="P12:P18">IF(SUM(F12:L12),MIN(F12:L12),"")</f>
        <v>0.02475694444444445</v>
      </c>
    </row>
    <row r="13" spans="2:16" ht="12.75">
      <c r="B13" s="21">
        <v>2</v>
      </c>
      <c r="C13" s="22">
        <v>332</v>
      </c>
      <c r="D13" s="3" t="s">
        <v>78</v>
      </c>
      <c r="E13" s="22">
        <v>1977</v>
      </c>
      <c r="F13" s="30">
        <f t="shared" si="0"/>
        <v>0.023634259259259258</v>
      </c>
      <c r="G13" s="30">
        <f t="shared" si="1"/>
        <v>0.022870370370370367</v>
      </c>
      <c r="H13" s="30">
        <f t="shared" si="2"/>
      </c>
      <c r="I13" s="30">
        <f t="shared" si="3"/>
      </c>
      <c r="J13" s="30">
        <f t="shared" si="4"/>
      </c>
      <c r="K13" s="30">
        <f t="shared" si="5"/>
      </c>
      <c r="L13" s="30">
        <f t="shared" si="6"/>
        <v>0.022199074074074093</v>
      </c>
      <c r="M13" s="22">
        <f t="shared" si="7"/>
        <v>3</v>
      </c>
      <c r="N13" s="26">
        <f t="shared" si="8"/>
        <v>0.06870370370370371</v>
      </c>
      <c r="O13" s="30">
        <f t="shared" si="9"/>
        <v>0.022901234567901236</v>
      </c>
      <c r="P13" s="31">
        <f t="shared" si="10"/>
        <v>0.022199074074074093</v>
      </c>
    </row>
    <row r="14" spans="2:16" ht="12.75">
      <c r="B14" s="21">
        <v>3</v>
      </c>
      <c r="C14" s="22">
        <v>333</v>
      </c>
      <c r="D14" s="3" t="s">
        <v>79</v>
      </c>
      <c r="E14" s="22">
        <v>1956</v>
      </c>
      <c r="F14" s="30">
        <f t="shared" si="0"/>
      </c>
      <c r="G14" s="30">
        <f t="shared" si="1"/>
      </c>
      <c r="H14" s="30">
        <f t="shared" si="2"/>
      </c>
      <c r="I14" s="30">
        <f t="shared" si="3"/>
      </c>
      <c r="J14" s="30">
        <f t="shared" si="4"/>
        <v>0.023993055555555545</v>
      </c>
      <c r="K14" s="30">
        <f t="shared" si="5"/>
        <v>0.024884259259259273</v>
      </c>
      <c r="L14" s="30">
        <f t="shared" si="6"/>
      </c>
      <c r="M14" s="22">
        <f t="shared" si="7"/>
        <v>2</v>
      </c>
      <c r="N14" s="26">
        <f t="shared" si="8"/>
        <v>0.04887731481481482</v>
      </c>
      <c r="O14" s="30">
        <f t="shared" si="9"/>
        <v>0.02443865740740741</v>
      </c>
      <c r="P14" s="31">
        <f t="shared" si="10"/>
        <v>0.023993055555555545</v>
      </c>
    </row>
    <row r="15" spans="2:16" ht="12.75">
      <c r="B15" s="21">
        <v>4</v>
      </c>
      <c r="C15" s="22"/>
      <c r="D15" s="3"/>
      <c r="E15" s="22"/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</c>
      <c r="M15" s="22">
        <f t="shared" si="7"/>
      </c>
      <c r="N15" s="26">
        <f t="shared" si="8"/>
      </c>
      <c r="O15" s="30">
        <f t="shared" si="9"/>
      </c>
      <c r="P15" s="31">
        <f t="shared" si="10"/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0.01318287037037037</v>
      </c>
      <c r="F21" s="12" t="s">
        <v>32</v>
      </c>
      <c r="G21" s="13">
        <v>11</v>
      </c>
    </row>
    <row r="22" spans="2:16" ht="12.75">
      <c r="B22" s="21">
        <v>1</v>
      </c>
      <c r="C22" s="22">
        <v>332</v>
      </c>
      <c r="D22" s="3" t="str">
        <f>IF(C22=C$12,D$12,IF(C22=C$13,D$13,IF(C22=C$14,D$14,IF(C22=C$15,D$15,IF(C22=C$16,D$16,IF(C22=C$17,D$17,IF(C22=C$18,D$18)))))))</f>
        <v>Robert Jagielski</v>
      </c>
      <c r="E22" s="26">
        <v>0.03681712962962963</v>
      </c>
      <c r="F22" s="30">
        <f>E22-E21</f>
        <v>0.023634259259259258</v>
      </c>
      <c r="G22" s="33">
        <v>13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332</v>
      </c>
      <c r="D23" s="3" t="str">
        <f aca="true" t="shared" si="11" ref="D23:D28">IF(C23=C$12,D$12,IF(C23=C$13,D$13,IF(C23=C$14,D$14,IF(C23=C$15,D$15,IF(C23=C$16,D$16,IF(C23=C$17,D$17,IF(C23=C$18,D$18)))))))</f>
        <v>Robert Jagielski</v>
      </c>
      <c r="E23" s="26">
        <v>0.0596875</v>
      </c>
      <c r="F23" s="30">
        <f aca="true" t="shared" si="12" ref="F23:F28">E23-E22</f>
        <v>0.022870370370370367</v>
      </c>
      <c r="G23" s="33">
        <v>12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331</v>
      </c>
      <c r="D24" s="3" t="str">
        <f t="shared" si="11"/>
        <v>Elżbieta Hirszler</v>
      </c>
      <c r="E24" s="26">
        <v>0.08444444444444445</v>
      </c>
      <c r="F24" s="30">
        <f t="shared" si="12"/>
        <v>0.02475694444444445</v>
      </c>
      <c r="G24" s="33">
        <v>14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331</v>
      </c>
      <c r="D25" s="3" t="str">
        <f t="shared" si="11"/>
        <v>Elżbieta Hirszler</v>
      </c>
      <c r="E25" s="26">
        <v>0.10943287037037037</v>
      </c>
      <c r="F25" s="30">
        <f t="shared" si="12"/>
        <v>0.024988425925925928</v>
      </c>
      <c r="G25" s="33">
        <v>14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333</v>
      </c>
      <c r="D26" s="3" t="str">
        <f t="shared" si="11"/>
        <v>Danilo Ferraris</v>
      </c>
      <c r="E26" s="26">
        <v>0.13342592592592592</v>
      </c>
      <c r="F26" s="30">
        <f t="shared" si="12"/>
        <v>0.023993055555555545</v>
      </c>
      <c r="G26" s="33">
        <v>14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333</v>
      </c>
      <c r="D27" s="3" t="str">
        <f t="shared" si="11"/>
        <v>Danilo Ferraris</v>
      </c>
      <c r="E27" s="26">
        <v>0.1583101851851852</v>
      </c>
      <c r="F27" s="30">
        <f t="shared" si="12"/>
        <v>0.024884259259259273</v>
      </c>
      <c r="G27" s="33">
        <v>14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332</v>
      </c>
      <c r="D28" s="5" t="str">
        <f t="shared" si="11"/>
        <v>Robert Jagielski</v>
      </c>
      <c r="E28" s="27">
        <v>0.18050925925925929</v>
      </c>
      <c r="F28" s="32">
        <f t="shared" si="12"/>
        <v>0.022199074074074093</v>
      </c>
      <c r="G28" s="34">
        <v>12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41</v>
      </c>
      <c r="D2" s="40" t="s">
        <v>80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0.14452546296296295</v>
      </c>
    </row>
    <row r="5" spans="3:5" ht="12.75">
      <c r="C5" s="16"/>
      <c r="D5" s="18" t="s">
        <v>31</v>
      </c>
      <c r="E5" s="36">
        <f>E21</f>
        <v>0.016458333333333332</v>
      </c>
    </row>
    <row r="6" spans="3:5" ht="12.75">
      <c r="C6" s="16"/>
      <c r="D6" s="18" t="s">
        <v>44</v>
      </c>
      <c r="E6" s="36">
        <f>E4-E5</f>
        <v>0.12806712962962963</v>
      </c>
    </row>
    <row r="7" spans="3:5" ht="12.75">
      <c r="C7" s="16"/>
      <c r="D7" s="18" t="s">
        <v>45</v>
      </c>
      <c r="E7" s="36">
        <f>E6/7</f>
        <v>0.018295304232804233</v>
      </c>
    </row>
    <row r="8" spans="3:5" ht="13.5" thickBot="1">
      <c r="C8" s="16"/>
      <c r="D8" s="19" t="s">
        <v>46</v>
      </c>
      <c r="E8" s="34">
        <f>IF(G28&lt;&gt;"",G28,"")</f>
        <v>3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411</v>
      </c>
      <c r="D12" s="4" t="s">
        <v>81</v>
      </c>
      <c r="E12" s="12">
        <v>1959</v>
      </c>
      <c r="F12" s="28">
        <f aca="true" t="shared" si="0" ref="F12:F18">IF(AND($C$22=$C12,$C$22&lt;&gt;""),$F$22,"")</f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  <v>0.01782407407407409</v>
      </c>
      <c r="I12" s="28">
        <f aca="true" t="shared" si="3" ref="I12:I18">IF(AND($C$25=$C12,$C$25&lt;&gt;""),$F$25,"")</f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  <v>0.018182870370370363</v>
      </c>
      <c r="M12" s="12">
        <f aca="true" t="shared" si="7" ref="M12:M18">IF(SUM(F12:L12)&lt;&gt;0,N12/O12,"")</f>
        <v>2</v>
      </c>
      <c r="N12" s="25">
        <f aca="true" t="shared" si="8" ref="N12:N18">IF(SUM(F12:L12),SUM(F12:L12),"")</f>
        <v>0.03600694444444445</v>
      </c>
      <c r="O12" s="28">
        <f aca="true" t="shared" si="9" ref="O12:O18">IF(SUM(F12:L12),AVERAGE(F12:L12),"")</f>
        <v>0.018003472222222226</v>
      </c>
      <c r="P12" s="29">
        <f aca="true" t="shared" si="10" ref="P12:P18">IF(SUM(F12:L12),MIN(F12:L12),"")</f>
        <v>0.01782407407407409</v>
      </c>
    </row>
    <row r="13" spans="2:16" ht="12.75">
      <c r="B13" s="21">
        <v>2</v>
      </c>
      <c r="C13" s="22">
        <v>412</v>
      </c>
      <c r="D13" s="3" t="s">
        <v>82</v>
      </c>
      <c r="E13" s="22">
        <v>1968</v>
      </c>
      <c r="F13" s="30">
        <f t="shared" si="0"/>
      </c>
      <c r="G13" s="30">
        <f t="shared" si="1"/>
        <v>0.018287037037037032</v>
      </c>
      <c r="H13" s="30">
        <f t="shared" si="2"/>
      </c>
      <c r="I13" s="30">
        <f t="shared" si="3"/>
      </c>
      <c r="J13" s="30">
        <f t="shared" si="4"/>
      </c>
      <c r="K13" s="30">
        <f t="shared" si="5"/>
        <v>0.017777777777777767</v>
      </c>
      <c r="L13" s="30">
        <f t="shared" si="6"/>
      </c>
      <c r="M13" s="22">
        <f t="shared" si="7"/>
        <v>2</v>
      </c>
      <c r="N13" s="26">
        <f t="shared" si="8"/>
        <v>0.0360648148148148</v>
      </c>
      <c r="O13" s="30">
        <f t="shared" si="9"/>
        <v>0.0180324074074074</v>
      </c>
      <c r="P13" s="31">
        <f t="shared" si="10"/>
        <v>0.017777777777777767</v>
      </c>
    </row>
    <row r="14" spans="2:16" ht="12.75">
      <c r="B14" s="21">
        <v>3</v>
      </c>
      <c r="C14" s="22">
        <v>413</v>
      </c>
      <c r="D14" s="3" t="s">
        <v>83</v>
      </c>
      <c r="E14" s="22">
        <v>1973</v>
      </c>
      <c r="F14" s="30">
        <f t="shared" si="0"/>
        <v>0.018611111111111113</v>
      </c>
      <c r="G14" s="30">
        <f t="shared" si="1"/>
      </c>
      <c r="H14" s="30">
        <f t="shared" si="2"/>
      </c>
      <c r="I14" s="30">
        <f t="shared" si="3"/>
      </c>
      <c r="J14" s="30">
        <f t="shared" si="4"/>
        <v>0.0188888888888889</v>
      </c>
      <c r="K14" s="30">
        <f t="shared" si="5"/>
      </c>
      <c r="L14" s="30">
        <f t="shared" si="6"/>
      </c>
      <c r="M14" s="22">
        <f t="shared" si="7"/>
        <v>2</v>
      </c>
      <c r="N14" s="26">
        <f t="shared" si="8"/>
        <v>0.03750000000000001</v>
      </c>
      <c r="O14" s="30">
        <f t="shared" si="9"/>
        <v>0.018750000000000006</v>
      </c>
      <c r="P14" s="31">
        <f t="shared" si="10"/>
        <v>0.018611111111111113</v>
      </c>
    </row>
    <row r="15" spans="2:16" ht="12.75">
      <c r="B15" s="21">
        <v>4</v>
      </c>
      <c r="C15" s="22">
        <v>414</v>
      </c>
      <c r="D15" s="3" t="s">
        <v>84</v>
      </c>
      <c r="E15" s="22">
        <v>1975</v>
      </c>
      <c r="F15" s="30">
        <f t="shared" si="0"/>
      </c>
      <c r="G15" s="30">
        <f t="shared" si="1"/>
      </c>
      <c r="H15" s="30">
        <f t="shared" si="2"/>
      </c>
      <c r="I15" s="30">
        <f t="shared" si="3"/>
        <v>0.018495370370370356</v>
      </c>
      <c r="J15" s="30">
        <f t="shared" si="4"/>
      </c>
      <c r="K15" s="30">
        <f t="shared" si="5"/>
      </c>
      <c r="L15" s="30">
        <f t="shared" si="6"/>
      </c>
      <c r="M15" s="22">
        <f t="shared" si="7"/>
        <v>1</v>
      </c>
      <c r="N15" s="26">
        <f t="shared" si="8"/>
        <v>0.018495370370370356</v>
      </c>
      <c r="O15" s="30">
        <f t="shared" si="9"/>
        <v>0.018495370370370356</v>
      </c>
      <c r="P15" s="31">
        <f t="shared" si="10"/>
        <v>0.018495370370370356</v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0.016458333333333332</v>
      </c>
      <c r="F21" s="12" t="s">
        <v>32</v>
      </c>
      <c r="G21" s="13">
        <v>12</v>
      </c>
    </row>
    <row r="22" spans="2:16" ht="12.75">
      <c r="B22" s="21">
        <v>1</v>
      </c>
      <c r="C22" s="22">
        <v>413</v>
      </c>
      <c r="D22" s="3" t="str">
        <f>IF(C22=C$12,D$12,IF(C22=C$13,D$13,IF(C22=C$14,D$14,IF(C22=C$15,D$15,IF(C22=C$16,D$16,IF(C22=C$17,D$17,IF(C22=C$18,D$18)))))))</f>
        <v>Krzysztof Rajzer "Walczak"</v>
      </c>
      <c r="E22" s="26">
        <v>0.035069444444444445</v>
      </c>
      <c r="F22" s="30">
        <f>E22-E21</f>
        <v>0.018611111111111113</v>
      </c>
      <c r="G22" s="33">
        <v>10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412</v>
      </c>
      <c r="D23" s="3" t="str">
        <f aca="true" t="shared" si="11" ref="D23:D28">IF(C23=C$12,D$12,IF(C23=C$13,D$13,IF(C23=C$14,D$14,IF(C23=C$15,D$15,IF(C23=C$16,D$16,IF(C23=C$17,D$17,IF(C23=C$18,D$18)))))))</f>
        <v>Paweł Zach "wolny Szybkobiegacz"</v>
      </c>
      <c r="E23" s="26">
        <v>0.05335648148148148</v>
      </c>
      <c r="F23" s="30">
        <f aca="true" t="shared" si="12" ref="F23:F28">E23-E22</f>
        <v>0.018287037037037032</v>
      </c>
      <c r="G23" s="33">
        <v>6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411</v>
      </c>
      <c r="D24" s="3" t="str">
        <f t="shared" si="11"/>
        <v>Sylwester Karczewski "sylwester"</v>
      </c>
      <c r="E24" s="26">
        <v>0.07118055555555557</v>
      </c>
      <c r="F24" s="30">
        <f t="shared" si="12"/>
        <v>0.01782407407407409</v>
      </c>
      <c r="G24" s="33">
        <v>4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414</v>
      </c>
      <c r="D25" s="3" t="str">
        <f t="shared" si="11"/>
        <v>Filip Wróblewski "fil"</v>
      </c>
      <c r="E25" s="26">
        <v>0.08967592592592592</v>
      </c>
      <c r="F25" s="30">
        <f t="shared" si="12"/>
        <v>0.018495370370370356</v>
      </c>
      <c r="G25" s="33">
        <v>3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413</v>
      </c>
      <c r="D26" s="3" t="str">
        <f t="shared" si="11"/>
        <v>Krzysztof Rajzer "Walczak"</v>
      </c>
      <c r="E26" s="26">
        <v>0.10856481481481482</v>
      </c>
      <c r="F26" s="30">
        <f t="shared" si="12"/>
        <v>0.0188888888888889</v>
      </c>
      <c r="G26" s="33">
        <v>3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412</v>
      </c>
      <c r="D27" s="3" t="str">
        <f t="shared" si="11"/>
        <v>Paweł Zach "wolny Szybkobiegacz"</v>
      </c>
      <c r="E27" s="26">
        <v>0.1263425925925926</v>
      </c>
      <c r="F27" s="30">
        <f t="shared" si="12"/>
        <v>0.017777777777777767</v>
      </c>
      <c r="G27" s="33">
        <v>3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411</v>
      </c>
      <c r="D28" s="5" t="str">
        <f t="shared" si="11"/>
        <v>Sylwester Karczewski "sylwester"</v>
      </c>
      <c r="E28" s="27">
        <v>0.14452546296296295</v>
      </c>
      <c r="F28" s="32">
        <f t="shared" si="12"/>
        <v>0.018182870370370363</v>
      </c>
      <c r="G28" s="34">
        <v>3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42</v>
      </c>
      <c r="D2" s="40" t="s">
        <v>124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0.1704513888888889</v>
      </c>
    </row>
    <row r="5" spans="3:5" ht="12.75">
      <c r="C5" s="16"/>
      <c r="D5" s="18" t="s">
        <v>31</v>
      </c>
      <c r="E5" s="36">
        <f>E21</f>
        <v>0.016458333333333332</v>
      </c>
    </row>
    <row r="6" spans="3:5" ht="12.75">
      <c r="C6" s="16"/>
      <c r="D6" s="18" t="s">
        <v>44</v>
      </c>
      <c r="E6" s="36">
        <f>E4-E5</f>
        <v>0.15399305555555556</v>
      </c>
    </row>
    <row r="7" spans="3:5" ht="12.75">
      <c r="C7" s="16"/>
      <c r="D7" s="18" t="s">
        <v>45</v>
      </c>
      <c r="E7" s="36">
        <f>E6/7</f>
        <v>0.021999007936507938</v>
      </c>
    </row>
    <row r="8" spans="3:5" ht="13.5" thickBot="1">
      <c r="C8" s="16"/>
      <c r="D8" s="19" t="s">
        <v>46</v>
      </c>
      <c r="E8" s="34">
        <f>IF(G28&lt;&gt;"",G28,"")</f>
        <v>7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421</v>
      </c>
      <c r="D12" s="4" t="s">
        <v>85</v>
      </c>
      <c r="E12" s="12">
        <v>1975</v>
      </c>
      <c r="F12" s="28">
        <f aca="true" t="shared" si="0" ref="F12:F18">IF(AND($C$22=$C12,$C$22&lt;&gt;""),$F$22,"")</f>
      </c>
      <c r="G12" s="28">
        <f aca="true" t="shared" si="1" ref="G12:G18">IF(AND($C$23=$C12,$C$23&lt;&gt;""),$F$23,"")</f>
        <v>0.0262037037037037</v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1</v>
      </c>
      <c r="N12" s="25">
        <f aca="true" t="shared" si="8" ref="N12:N18">IF(SUM(F12:L12),SUM(F12:L12),"")</f>
        <v>0.0262037037037037</v>
      </c>
      <c r="O12" s="28">
        <f aca="true" t="shared" si="9" ref="O12:O18">IF(SUM(F12:L12),AVERAGE(F12:L12),"")</f>
        <v>0.0262037037037037</v>
      </c>
      <c r="P12" s="29">
        <f aca="true" t="shared" si="10" ref="P12:P18">IF(SUM(F12:L12),MIN(F12:L12),"")</f>
        <v>0.0262037037037037</v>
      </c>
    </row>
    <row r="13" spans="2:16" ht="12.75">
      <c r="B13" s="21">
        <v>2</v>
      </c>
      <c r="C13" s="22">
        <v>422</v>
      </c>
      <c r="D13" s="3" t="s">
        <v>86</v>
      </c>
      <c r="E13" s="22">
        <v>1990</v>
      </c>
      <c r="F13" s="30">
        <f t="shared" si="0"/>
        <v>0.019583333333333335</v>
      </c>
      <c r="G13" s="30">
        <f t="shared" si="1"/>
      </c>
      <c r="H13" s="30">
        <f t="shared" si="2"/>
      </c>
      <c r="I13" s="30">
        <f t="shared" si="3"/>
      </c>
      <c r="J13" s="30">
        <f t="shared" si="4"/>
      </c>
      <c r="K13" s="30">
        <f t="shared" si="5"/>
        <v>0.0214236111111111</v>
      </c>
      <c r="L13" s="30">
        <f t="shared" si="6"/>
      </c>
      <c r="M13" s="22">
        <f t="shared" si="7"/>
        <v>2</v>
      </c>
      <c r="N13" s="26">
        <f t="shared" si="8"/>
        <v>0.041006944444444436</v>
      </c>
      <c r="O13" s="30">
        <f t="shared" si="9"/>
        <v>0.020503472222222218</v>
      </c>
      <c r="P13" s="31">
        <f t="shared" si="10"/>
        <v>0.019583333333333335</v>
      </c>
    </row>
    <row r="14" spans="2:16" ht="12.75">
      <c r="B14" s="21">
        <v>3</v>
      </c>
      <c r="C14" s="22">
        <v>423</v>
      </c>
      <c r="D14" s="3" t="s">
        <v>125</v>
      </c>
      <c r="E14" s="22">
        <v>1982</v>
      </c>
      <c r="F14" s="30">
        <f t="shared" si="0"/>
      </c>
      <c r="G14" s="30">
        <f t="shared" si="1"/>
      </c>
      <c r="H14" s="30">
        <f t="shared" si="2"/>
        <v>0.022094907407407396</v>
      </c>
      <c r="I14" s="30">
        <f t="shared" si="3"/>
      </c>
      <c r="J14" s="30">
        <f t="shared" si="4"/>
        <v>0.02181712962962963</v>
      </c>
      <c r="K14" s="30">
        <f t="shared" si="5"/>
      </c>
      <c r="L14" s="30">
        <f t="shared" si="6"/>
        <v>0.021793981481481484</v>
      </c>
      <c r="M14" s="22">
        <f t="shared" si="7"/>
        <v>3</v>
      </c>
      <c r="N14" s="26">
        <f t="shared" si="8"/>
        <v>0.06570601851851851</v>
      </c>
      <c r="O14" s="30">
        <f t="shared" si="9"/>
        <v>0.021902006172839505</v>
      </c>
      <c r="P14" s="31">
        <f t="shared" si="10"/>
        <v>0.021793981481481484</v>
      </c>
    </row>
    <row r="15" spans="2:16" ht="12.75">
      <c r="B15" s="21">
        <v>4</v>
      </c>
      <c r="C15" s="22">
        <v>424</v>
      </c>
      <c r="D15" s="3" t="s">
        <v>87</v>
      </c>
      <c r="E15" s="22">
        <v>1970</v>
      </c>
      <c r="F15" s="30">
        <f t="shared" si="0"/>
      </c>
      <c r="G15" s="30">
        <f t="shared" si="1"/>
      </c>
      <c r="H15" s="30">
        <f t="shared" si="2"/>
      </c>
      <c r="I15" s="30">
        <f t="shared" si="3"/>
        <v>0.02107638888888891</v>
      </c>
      <c r="J15" s="30">
        <f t="shared" si="4"/>
      </c>
      <c r="K15" s="30">
        <f t="shared" si="5"/>
      </c>
      <c r="L15" s="30">
        <f t="shared" si="6"/>
      </c>
      <c r="M15" s="22">
        <f t="shared" si="7"/>
        <v>1</v>
      </c>
      <c r="N15" s="26">
        <f t="shared" si="8"/>
        <v>0.02107638888888891</v>
      </c>
      <c r="O15" s="30">
        <f t="shared" si="9"/>
        <v>0.02107638888888891</v>
      </c>
      <c r="P15" s="31">
        <f t="shared" si="10"/>
        <v>0.02107638888888891</v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0.016458333333333332</v>
      </c>
      <c r="F21" s="12" t="s">
        <v>32</v>
      </c>
      <c r="G21" s="13">
        <v>13</v>
      </c>
    </row>
    <row r="22" spans="2:16" ht="12.75">
      <c r="B22" s="21">
        <v>1</v>
      </c>
      <c r="C22" s="22">
        <v>422</v>
      </c>
      <c r="D22" s="3" t="str">
        <f>IF(C22=C$12,D$12,IF(C22=C$13,D$13,IF(C22=C$14,D$14,IF(C22=C$15,D$15,IF(C22=C$16,D$16,IF(C22=C$17,D$17,IF(C22=C$18,D$18)))))))</f>
        <v>Bartek Różycki "barozyck"</v>
      </c>
      <c r="E22" s="26">
        <v>0.036041666666666666</v>
      </c>
      <c r="F22" s="30">
        <f>E22-E21</f>
        <v>0.019583333333333335</v>
      </c>
      <c r="G22" s="33">
        <v>11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421</v>
      </c>
      <c r="D23" s="3" t="str">
        <f aca="true" t="shared" si="11" ref="D23:D28">IF(C23=C$12,D$12,IF(C23=C$13,D$13,IF(C23=C$14,D$14,IF(C23=C$15,D$15,IF(C23=C$16,D$16,IF(C23=C$17,D$17,IF(C23=C$18,D$18)))))))</f>
        <v>Olga Iwasińska "Suwmiara"</v>
      </c>
      <c r="E23" s="26">
        <v>0.06224537037037037</v>
      </c>
      <c r="F23" s="30">
        <f aca="true" t="shared" si="12" ref="F23:F28">E23-E22</f>
        <v>0.0262037037037037</v>
      </c>
      <c r="G23" s="33">
        <v>16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423</v>
      </c>
      <c r="D24" s="3" t="str">
        <f t="shared" si="11"/>
        <v>Aleksander Wernik "kireiname"</v>
      </c>
      <c r="E24" s="26">
        <v>0.08434027777777776</v>
      </c>
      <c r="F24" s="30">
        <f t="shared" si="12"/>
        <v>0.022094907407407396</v>
      </c>
      <c r="G24" s="33">
        <v>13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424</v>
      </c>
      <c r="D25" s="3" t="str">
        <f t="shared" si="11"/>
        <v>Adam Sankowski</v>
      </c>
      <c r="E25" s="26">
        <v>0.10541666666666667</v>
      </c>
      <c r="F25" s="30">
        <f t="shared" si="12"/>
        <v>0.02107638888888891</v>
      </c>
      <c r="G25" s="33">
        <v>11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423</v>
      </c>
      <c r="D26" s="3" t="str">
        <f t="shared" si="11"/>
        <v>Aleksander Wernik "kireiname"</v>
      </c>
      <c r="E26" s="26">
        <v>0.1272337962962963</v>
      </c>
      <c r="F26" s="30">
        <f t="shared" si="12"/>
        <v>0.02181712962962963</v>
      </c>
      <c r="G26" s="33">
        <v>8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422</v>
      </c>
      <c r="D27" s="3" t="str">
        <f t="shared" si="11"/>
        <v>Bartek Różycki "barozyck"</v>
      </c>
      <c r="E27" s="26">
        <v>0.1486574074074074</v>
      </c>
      <c r="F27" s="30">
        <f t="shared" si="12"/>
        <v>0.0214236111111111</v>
      </c>
      <c r="G27" s="33">
        <v>8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423</v>
      </c>
      <c r="D28" s="5" t="str">
        <f t="shared" si="11"/>
        <v>Aleksander Wernik "kireiname"</v>
      </c>
      <c r="E28" s="27">
        <v>0.1704513888888889</v>
      </c>
      <c r="F28" s="32">
        <f t="shared" si="12"/>
        <v>0.021793981481481484</v>
      </c>
      <c r="G28" s="34">
        <v>7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6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43</v>
      </c>
      <c r="D2" s="40" t="s">
        <v>141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0.20297453703703705</v>
      </c>
    </row>
    <row r="5" spans="3:5" ht="12.75">
      <c r="C5" s="16"/>
      <c r="D5" s="18" t="s">
        <v>31</v>
      </c>
      <c r="E5" s="36">
        <f>E21</f>
        <v>0.016458333333333332</v>
      </c>
    </row>
    <row r="6" spans="3:5" ht="12.75">
      <c r="C6" s="16"/>
      <c r="D6" s="18" t="s">
        <v>44</v>
      </c>
      <c r="E6" s="36">
        <f>E4-E5</f>
        <v>0.18651620370370373</v>
      </c>
    </row>
    <row r="7" spans="3:5" ht="12.75">
      <c r="C7" s="16"/>
      <c r="D7" s="18" t="s">
        <v>45</v>
      </c>
      <c r="E7" s="36">
        <f>E6/7</f>
        <v>0.02664517195767196</v>
      </c>
    </row>
    <row r="8" spans="3:5" ht="13.5" thickBot="1">
      <c r="C8" s="16"/>
      <c r="D8" s="19" t="s">
        <v>46</v>
      </c>
      <c r="E8" s="34">
        <f>IF(G28&lt;&gt;"",G28,"")</f>
        <v>19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431</v>
      </c>
      <c r="D12" s="4" t="s">
        <v>88</v>
      </c>
      <c r="E12" s="12">
        <v>1966</v>
      </c>
      <c r="F12" s="28">
        <f aca="true" t="shared" si="0" ref="F12:F18">IF(AND($C$22=$C12,$C$22&lt;&gt;""),$F$22,"")</f>
        <v>0.024976851851851847</v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1</v>
      </c>
      <c r="N12" s="25">
        <f aca="true" t="shared" si="8" ref="N12:N18">IF(SUM(F12:L12),SUM(F12:L12),"")</f>
        <v>0.024976851851851847</v>
      </c>
      <c r="O12" s="28">
        <f aca="true" t="shared" si="9" ref="O12:O18">IF(SUM(F12:L12),AVERAGE(F12:L12),"")</f>
        <v>0.024976851851851847</v>
      </c>
      <c r="P12" s="29">
        <f aca="true" t="shared" si="10" ref="P12:P18">IF(SUM(F12:L12),MIN(F12:L12),"")</f>
        <v>0.024976851851851847</v>
      </c>
    </row>
    <row r="13" spans="2:16" ht="12.75">
      <c r="B13" s="21">
        <v>2</v>
      </c>
      <c r="C13" s="22">
        <v>432</v>
      </c>
      <c r="D13" s="3" t="s">
        <v>89</v>
      </c>
      <c r="E13" s="22">
        <v>1951</v>
      </c>
      <c r="F13" s="30">
        <f t="shared" si="0"/>
      </c>
      <c r="G13" s="30">
        <f t="shared" si="1"/>
      </c>
      <c r="H13" s="30">
        <f t="shared" si="2"/>
      </c>
      <c r="I13" s="30">
        <f t="shared" si="3"/>
        <v>0.02483796296296298</v>
      </c>
      <c r="J13" s="30">
        <f t="shared" si="4"/>
      </c>
      <c r="K13" s="30">
        <f t="shared" si="5"/>
      </c>
      <c r="L13" s="30">
        <f t="shared" si="6"/>
        <v>0.02414351851851851</v>
      </c>
      <c r="M13" s="22">
        <f t="shared" si="7"/>
        <v>2</v>
      </c>
      <c r="N13" s="26">
        <f t="shared" si="8"/>
        <v>0.04898148148148149</v>
      </c>
      <c r="O13" s="30">
        <f t="shared" si="9"/>
        <v>0.024490740740740743</v>
      </c>
      <c r="P13" s="31">
        <f t="shared" si="10"/>
        <v>0.02414351851851851</v>
      </c>
    </row>
    <row r="14" spans="2:16" ht="12.75">
      <c r="B14" s="21">
        <v>3</v>
      </c>
      <c r="C14" s="22">
        <v>433</v>
      </c>
      <c r="D14" s="3" t="s">
        <v>48</v>
      </c>
      <c r="E14" s="22">
        <v>1976</v>
      </c>
      <c r="F14" s="30">
        <f t="shared" si="0"/>
      </c>
      <c r="G14" s="30">
        <f t="shared" si="1"/>
      </c>
      <c r="H14" s="30">
        <f t="shared" si="2"/>
        <v>0.02511574074074073</v>
      </c>
      <c r="I14" s="30">
        <f t="shared" si="3"/>
      </c>
      <c r="J14" s="30">
        <f t="shared" si="4"/>
      </c>
      <c r="K14" s="30">
        <f t="shared" si="5"/>
        <v>0.025682870370370398</v>
      </c>
      <c r="L14" s="30">
        <f t="shared" si="6"/>
      </c>
      <c r="M14" s="22">
        <f t="shared" si="7"/>
        <v>2</v>
      </c>
      <c r="N14" s="26">
        <f t="shared" si="8"/>
        <v>0.05079861111111113</v>
      </c>
      <c r="O14" s="30">
        <f t="shared" si="9"/>
        <v>0.025399305555555564</v>
      </c>
      <c r="P14" s="31">
        <f t="shared" si="10"/>
        <v>0.02511574074074073</v>
      </c>
    </row>
    <row r="15" spans="2:16" ht="12.75">
      <c r="B15" s="21">
        <v>4</v>
      </c>
      <c r="C15" s="22">
        <v>434</v>
      </c>
      <c r="D15" s="3" t="s">
        <v>90</v>
      </c>
      <c r="E15" s="22">
        <v>1956</v>
      </c>
      <c r="F15" s="30">
        <f t="shared" si="0"/>
      </c>
      <c r="G15" s="30">
        <f t="shared" si="1"/>
        <v>0.02997685185185186</v>
      </c>
      <c r="H15" s="30">
        <f t="shared" si="2"/>
      </c>
      <c r="I15" s="30">
        <f t="shared" si="3"/>
      </c>
      <c r="J15" s="30">
        <f t="shared" si="4"/>
        <v>0.0317824074074074</v>
      </c>
      <c r="K15" s="30">
        <f t="shared" si="5"/>
      </c>
      <c r="L15" s="30">
        <f t="shared" si="6"/>
      </c>
      <c r="M15" s="22">
        <f t="shared" si="7"/>
        <v>2</v>
      </c>
      <c r="N15" s="26">
        <f t="shared" si="8"/>
        <v>0.06175925925925926</v>
      </c>
      <c r="O15" s="30">
        <f t="shared" si="9"/>
        <v>0.03087962962962963</v>
      </c>
      <c r="P15" s="31">
        <f t="shared" si="10"/>
        <v>0.02997685185185186</v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0.016458333333333332</v>
      </c>
      <c r="F21" s="12" t="s">
        <v>32</v>
      </c>
      <c r="G21" s="13">
        <v>14</v>
      </c>
    </row>
    <row r="22" spans="2:16" ht="12.75">
      <c r="B22" s="21">
        <v>1</v>
      </c>
      <c r="C22" s="22">
        <v>431</v>
      </c>
      <c r="D22" s="3" t="str">
        <f>IF(C22=C$12,D$12,IF(C22=C$13,D$13,IF(C22=C$14,D$14,IF(C22=C$15,D$15,IF(C22=C$16,D$16,IF(C22=C$17,D$17,IF(C22=C$18,D$18)))))))</f>
        <v>Andrzej Karlak "AnKa"</v>
      </c>
      <c r="E22" s="26">
        <v>0.04143518518518518</v>
      </c>
      <c r="F22" s="30">
        <f>E22-E21</f>
        <v>0.024976851851851847</v>
      </c>
      <c r="G22" s="33">
        <v>19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434</v>
      </c>
      <c r="D23" s="3" t="str">
        <f aca="true" t="shared" si="11" ref="D23:D28">IF(C23=C$12,D$12,IF(C23=C$13,D$13,IF(C23=C$14,D$14,IF(C23=C$15,D$15,IF(C23=C$16,D$16,IF(C23=C$17,D$17,IF(C23=C$18,D$18)))))))</f>
        <v>Wojciech Michalik "Pierwszygal"</v>
      </c>
      <c r="E23" s="26">
        <v>0.07141203703703704</v>
      </c>
      <c r="F23" s="30">
        <f aca="true" t="shared" si="12" ref="F23:F28">E23-E22</f>
        <v>0.02997685185185186</v>
      </c>
      <c r="G23" s="33">
        <v>20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433</v>
      </c>
      <c r="D24" s="3" t="str">
        <f t="shared" si="11"/>
        <v>Anna Pawłowska-Pojawa "Beauty&amp;Beast"</v>
      </c>
      <c r="E24" s="26">
        <v>0.09652777777777777</v>
      </c>
      <c r="F24" s="30">
        <f t="shared" si="12"/>
        <v>0.02511574074074073</v>
      </c>
      <c r="G24" s="33">
        <v>19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432</v>
      </c>
      <c r="D25" s="3" t="str">
        <f t="shared" si="11"/>
        <v>Anna Dobkowska "And"</v>
      </c>
      <c r="E25" s="26">
        <v>0.12136574074074075</v>
      </c>
      <c r="F25" s="30">
        <f t="shared" si="12"/>
        <v>0.02483796296296298</v>
      </c>
      <c r="G25" s="33">
        <v>20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434</v>
      </c>
      <c r="D26" s="3" t="str">
        <f t="shared" si="11"/>
        <v>Wojciech Michalik "Pierwszygal"</v>
      </c>
      <c r="E26" s="26">
        <v>0.15314814814814814</v>
      </c>
      <c r="F26" s="30">
        <f t="shared" si="12"/>
        <v>0.0317824074074074</v>
      </c>
      <c r="G26" s="33">
        <v>20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433</v>
      </c>
      <c r="D27" s="3" t="str">
        <f t="shared" si="11"/>
        <v>Anna Pawłowska-Pojawa "Beauty&amp;Beast"</v>
      </c>
      <c r="E27" s="26">
        <v>0.17883101851851854</v>
      </c>
      <c r="F27" s="30">
        <f t="shared" si="12"/>
        <v>0.025682870370370398</v>
      </c>
      <c r="G27" s="33">
        <v>20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432</v>
      </c>
      <c r="D28" s="5" t="str">
        <f t="shared" si="11"/>
        <v>Anna Dobkowska "And"</v>
      </c>
      <c r="E28" s="27">
        <v>0.20297453703703705</v>
      </c>
      <c r="F28" s="32">
        <f t="shared" si="12"/>
        <v>0.02414351851851851</v>
      </c>
      <c r="G28" s="34">
        <v>19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7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44</v>
      </c>
      <c r="D2" s="40" t="s">
        <v>142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0.16475694444444444</v>
      </c>
    </row>
    <row r="5" spans="3:5" ht="12.75">
      <c r="C5" s="16"/>
      <c r="D5" s="18" t="s">
        <v>31</v>
      </c>
      <c r="E5" s="36">
        <f>E21</f>
        <v>0.016458333333333332</v>
      </c>
    </row>
    <row r="6" spans="3:5" ht="12.75">
      <c r="C6" s="16"/>
      <c r="D6" s="18" t="s">
        <v>44</v>
      </c>
      <c r="E6" s="36">
        <f>E4-E5</f>
        <v>0.14829861111111112</v>
      </c>
    </row>
    <row r="7" spans="3:5" ht="12.75">
      <c r="C7" s="16"/>
      <c r="D7" s="18" t="s">
        <v>45</v>
      </c>
      <c r="E7" s="36">
        <f>E6/7</f>
        <v>0.021185515873015873</v>
      </c>
    </row>
    <row r="8" spans="3:5" ht="13.5" thickBot="1">
      <c r="C8" s="16"/>
      <c r="D8" s="19" t="s">
        <v>46</v>
      </c>
      <c r="E8" s="34">
        <f>IF(G28&lt;&gt;"",G28,"")</f>
        <v>5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441</v>
      </c>
      <c r="D12" s="4" t="s">
        <v>91</v>
      </c>
      <c r="E12" s="12">
        <v>1979</v>
      </c>
      <c r="F12" s="28">
        <f aca="true" t="shared" si="0" ref="F12:F18">IF(AND($C$22=$C12,$C$22&lt;&gt;""),$F$22,"")</f>
        <v>0.02046296296296296</v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  <v>0.020937499999999998</v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2</v>
      </c>
      <c r="N12" s="25">
        <f aca="true" t="shared" si="8" ref="N12:N18">IF(SUM(F12:L12),SUM(F12:L12),"")</f>
        <v>0.04140046296296296</v>
      </c>
      <c r="O12" s="28">
        <f aca="true" t="shared" si="9" ref="O12:O18">IF(SUM(F12:L12),AVERAGE(F12:L12),"")</f>
        <v>0.02070023148148148</v>
      </c>
      <c r="P12" s="29">
        <f aca="true" t="shared" si="10" ref="P12:P18">IF(SUM(F12:L12),MIN(F12:L12),"")</f>
        <v>0.02046296296296296</v>
      </c>
    </row>
    <row r="13" spans="2:16" ht="12.75">
      <c r="B13" s="21">
        <v>2</v>
      </c>
      <c r="C13" s="22">
        <v>442</v>
      </c>
      <c r="D13" s="3" t="s">
        <v>92</v>
      </c>
      <c r="E13" s="22">
        <v>1975</v>
      </c>
      <c r="F13" s="30">
        <f t="shared" si="0"/>
      </c>
      <c r="G13" s="30">
        <f t="shared" si="1"/>
        <v>0.020277777777777783</v>
      </c>
      <c r="H13" s="30">
        <f t="shared" si="2"/>
      </c>
      <c r="I13" s="30">
        <f t="shared" si="3"/>
      </c>
      <c r="J13" s="30">
        <f t="shared" si="4"/>
        <v>0.01982638888888888</v>
      </c>
      <c r="K13" s="30">
        <f t="shared" si="5"/>
      </c>
      <c r="L13" s="30">
        <f t="shared" si="6"/>
        <v>0.02072916666666666</v>
      </c>
      <c r="M13" s="22">
        <f t="shared" si="7"/>
        <v>3</v>
      </c>
      <c r="N13" s="26">
        <f t="shared" si="8"/>
        <v>0.06083333333333332</v>
      </c>
      <c r="O13" s="30">
        <f t="shared" si="9"/>
        <v>0.020277777777777773</v>
      </c>
      <c r="P13" s="31">
        <f t="shared" si="10"/>
        <v>0.01982638888888888</v>
      </c>
    </row>
    <row r="14" spans="2:16" ht="12.75">
      <c r="B14" s="21">
        <v>3</v>
      </c>
      <c r="C14" s="22">
        <v>443</v>
      </c>
      <c r="D14" s="3" t="s">
        <v>93</v>
      </c>
      <c r="E14" s="22">
        <v>1975</v>
      </c>
      <c r="F14" s="30">
        <f t="shared" si="0"/>
      </c>
      <c r="G14" s="30">
        <f t="shared" si="1"/>
      </c>
      <c r="H14" s="30">
        <f t="shared" si="2"/>
        <v>0.02395833333333334</v>
      </c>
      <c r="I14" s="30">
        <f t="shared" si="3"/>
      </c>
      <c r="J14" s="30">
        <f t="shared" si="4"/>
      </c>
      <c r="K14" s="30">
        <f t="shared" si="5"/>
        <v>0.02210648148148149</v>
      </c>
      <c r="L14" s="30">
        <f t="shared" si="6"/>
      </c>
      <c r="M14" s="22">
        <f t="shared" si="7"/>
        <v>2</v>
      </c>
      <c r="N14" s="26">
        <f t="shared" si="8"/>
        <v>0.04606481481481483</v>
      </c>
      <c r="O14" s="30">
        <f t="shared" si="9"/>
        <v>0.023032407407407415</v>
      </c>
      <c r="P14" s="31">
        <f t="shared" si="10"/>
        <v>0.02210648148148149</v>
      </c>
    </row>
    <row r="15" spans="2:16" ht="12.75">
      <c r="B15" s="21">
        <v>4</v>
      </c>
      <c r="C15" s="22">
        <v>444</v>
      </c>
      <c r="D15" s="3" t="s">
        <v>94</v>
      </c>
      <c r="E15" s="22">
        <v>1972</v>
      </c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</c>
      <c r="M15" s="22">
        <f t="shared" si="7"/>
      </c>
      <c r="N15" s="26">
        <f t="shared" si="8"/>
      </c>
      <c r="O15" s="30">
        <f t="shared" si="9"/>
      </c>
      <c r="P15" s="31">
        <f t="shared" si="10"/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0.016458333333333332</v>
      </c>
      <c r="F21" s="12" t="s">
        <v>32</v>
      </c>
      <c r="G21" s="13">
        <v>15</v>
      </c>
    </row>
    <row r="22" spans="2:16" ht="12.75">
      <c r="B22" s="21">
        <v>1</v>
      </c>
      <c r="C22" s="22">
        <v>441</v>
      </c>
      <c r="D22" s="3" t="str">
        <f>IF(C22=C$12,D$12,IF(C22=C$13,D$13,IF(C22=C$14,D$14,IF(C22=C$15,D$15,IF(C22=C$16,D$16,IF(C22=C$17,D$17,IF(C22=C$18,D$18)))))))</f>
        <v>Marcin Miśkiewicz "MzM"</v>
      </c>
      <c r="E22" s="26">
        <v>0.03692129629629629</v>
      </c>
      <c r="F22" s="30">
        <f>E22-E21</f>
        <v>0.02046296296296296</v>
      </c>
      <c r="G22" s="33">
        <v>14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442</v>
      </c>
      <c r="D23" s="3" t="str">
        <f aca="true" t="shared" si="11" ref="D23:D28">IF(C23=C$12,D$12,IF(C23=C$13,D$13,IF(C23=C$14,D$14,IF(C23=C$15,D$15,IF(C23=C$16,D$16,IF(C23=C$17,D$17,IF(C23=C$18,D$18)))))))</f>
        <v>Mariusz Mioduszewski "Miodzio"</v>
      </c>
      <c r="E23" s="26">
        <v>0.057199074074074076</v>
      </c>
      <c r="F23" s="30">
        <f aca="true" t="shared" si="12" ref="F23:F28">E23-E22</f>
        <v>0.020277777777777783</v>
      </c>
      <c r="G23" s="33">
        <v>9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443</v>
      </c>
      <c r="D24" s="3" t="str">
        <f t="shared" si="11"/>
        <v>Radosław Mościcki "Rumi"</v>
      </c>
      <c r="E24" s="26">
        <v>0.08115740740740741</v>
      </c>
      <c r="F24" s="30">
        <f t="shared" si="12"/>
        <v>0.02395833333333334</v>
      </c>
      <c r="G24" s="33">
        <v>9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441</v>
      </c>
      <c r="D25" s="3" t="str">
        <f t="shared" si="11"/>
        <v>Marcin Miśkiewicz "MzM"</v>
      </c>
      <c r="E25" s="26">
        <v>0.10209490740740741</v>
      </c>
      <c r="F25" s="30">
        <f t="shared" si="12"/>
        <v>0.020937499999999998</v>
      </c>
      <c r="G25" s="33">
        <v>8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442</v>
      </c>
      <c r="D26" s="3" t="str">
        <f t="shared" si="11"/>
        <v>Mariusz Mioduszewski "Miodzio"</v>
      </c>
      <c r="E26" s="26">
        <v>0.12192129629629629</v>
      </c>
      <c r="F26" s="30">
        <f t="shared" si="12"/>
        <v>0.01982638888888888</v>
      </c>
      <c r="G26" s="33">
        <v>6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443</v>
      </c>
      <c r="D27" s="3" t="str">
        <f t="shared" si="11"/>
        <v>Radosław Mościcki "Rumi"</v>
      </c>
      <c r="E27" s="26">
        <v>0.14402777777777778</v>
      </c>
      <c r="F27" s="30">
        <f t="shared" si="12"/>
        <v>0.02210648148148149</v>
      </c>
      <c r="G27" s="33">
        <v>5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442</v>
      </c>
      <c r="D28" s="5" t="str">
        <f t="shared" si="11"/>
        <v>Mariusz Mioduszewski "Miodzio"</v>
      </c>
      <c r="E28" s="27">
        <v>0.16475694444444444</v>
      </c>
      <c r="F28" s="32">
        <f t="shared" si="12"/>
        <v>0.02072916666666666</v>
      </c>
      <c r="G28" s="34">
        <v>5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45</v>
      </c>
      <c r="D2" s="40" t="s">
        <v>95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0.17430555555555557</v>
      </c>
    </row>
    <row r="5" spans="3:5" ht="12.75">
      <c r="C5" s="16"/>
      <c r="D5" s="18" t="s">
        <v>31</v>
      </c>
      <c r="E5" s="36">
        <f>E21</f>
        <v>0.016458333333333332</v>
      </c>
    </row>
    <row r="6" spans="3:5" ht="12.75">
      <c r="C6" s="16"/>
      <c r="D6" s="18" t="s">
        <v>44</v>
      </c>
      <c r="E6" s="36">
        <f>E4-E5</f>
        <v>0.15784722222222225</v>
      </c>
    </row>
    <row r="7" spans="3:5" ht="12.75">
      <c r="C7" s="16"/>
      <c r="D7" s="18" t="s">
        <v>45</v>
      </c>
      <c r="E7" s="36">
        <f>E6/7</f>
        <v>0.022549603174603177</v>
      </c>
    </row>
    <row r="8" spans="3:5" ht="13.5" thickBot="1">
      <c r="C8" s="16"/>
      <c r="D8" s="19" t="s">
        <v>46</v>
      </c>
      <c r="E8" s="34">
        <f>IF(G28&lt;&gt;"",G28,"")</f>
        <v>10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451</v>
      </c>
      <c r="D12" s="4" t="s">
        <v>96</v>
      </c>
      <c r="E12" s="12">
        <v>1974</v>
      </c>
      <c r="F12" s="28">
        <f aca="true" t="shared" si="0" ref="F12:F18">IF(AND($C$22=$C12,$C$22&lt;&gt;""),$F$22,"")</f>
        <v>0.019687499999999997</v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</c>
      <c r="J12" s="28">
        <f aca="true" t="shared" si="4" ref="J12:J18">IF(AND($C$26=$C12,$C$26&lt;&gt;""),$F$26,"")</f>
        <v>0.019988425925925923</v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2</v>
      </c>
      <c r="N12" s="25">
        <f aca="true" t="shared" si="8" ref="N12:N18">IF(SUM(F12:L12),SUM(F12:L12),"")</f>
        <v>0.03967592592592592</v>
      </c>
      <c r="O12" s="28">
        <f aca="true" t="shared" si="9" ref="O12:O18">IF(SUM(F12:L12),AVERAGE(F12:L12),"")</f>
        <v>0.01983796296296296</v>
      </c>
      <c r="P12" s="29">
        <f aca="true" t="shared" si="10" ref="P12:P18">IF(SUM(F12:L12),MIN(F12:L12),"")</f>
        <v>0.019687499999999997</v>
      </c>
    </row>
    <row r="13" spans="2:16" ht="12.75">
      <c r="B13" s="21">
        <v>2</v>
      </c>
      <c r="C13" s="22">
        <v>452</v>
      </c>
      <c r="D13" s="3" t="s">
        <v>97</v>
      </c>
      <c r="E13" s="22">
        <v>1976</v>
      </c>
      <c r="F13" s="30">
        <f t="shared" si="0"/>
      </c>
      <c r="G13" s="30">
        <f t="shared" si="1"/>
        <v>0.02435185185185186</v>
      </c>
      <c r="H13" s="30">
        <f t="shared" si="2"/>
      </c>
      <c r="I13" s="30">
        <f t="shared" si="3"/>
      </c>
      <c r="J13" s="30">
        <f t="shared" si="4"/>
      </c>
      <c r="K13" s="30">
        <f t="shared" si="5"/>
        <v>0.027013888888888907</v>
      </c>
      <c r="L13" s="30">
        <f t="shared" si="6"/>
      </c>
      <c r="M13" s="22">
        <f t="shared" si="7"/>
        <v>2</v>
      </c>
      <c r="N13" s="26">
        <f t="shared" si="8"/>
        <v>0.05136574074074077</v>
      </c>
      <c r="O13" s="30">
        <f t="shared" si="9"/>
        <v>0.025682870370370384</v>
      </c>
      <c r="P13" s="31">
        <f t="shared" si="10"/>
        <v>0.02435185185185186</v>
      </c>
    </row>
    <row r="14" spans="2:16" ht="12.75">
      <c r="B14" s="21">
        <v>3</v>
      </c>
      <c r="C14" s="22">
        <v>453</v>
      </c>
      <c r="D14" s="3" t="s">
        <v>98</v>
      </c>
      <c r="E14" s="22">
        <v>1967</v>
      </c>
      <c r="F14" s="30">
        <f t="shared" si="0"/>
      </c>
      <c r="G14" s="30">
        <f t="shared" si="1"/>
      </c>
      <c r="H14" s="30">
        <f t="shared" si="2"/>
      </c>
      <c r="I14" s="30">
        <f t="shared" si="3"/>
        <v>0.020659722222222204</v>
      </c>
      <c r="J14" s="30">
        <f t="shared" si="4"/>
      </c>
      <c r="K14" s="30">
        <f t="shared" si="5"/>
      </c>
      <c r="L14" s="30">
        <f t="shared" si="6"/>
      </c>
      <c r="M14" s="22">
        <f t="shared" si="7"/>
        <v>1</v>
      </c>
      <c r="N14" s="26">
        <f t="shared" si="8"/>
        <v>0.020659722222222204</v>
      </c>
      <c r="O14" s="30">
        <f t="shared" si="9"/>
        <v>0.020659722222222204</v>
      </c>
      <c r="P14" s="31">
        <f t="shared" si="10"/>
        <v>0.020659722222222204</v>
      </c>
    </row>
    <row r="15" spans="2:16" ht="12.75">
      <c r="B15" s="21">
        <v>4</v>
      </c>
      <c r="C15" s="22">
        <v>454</v>
      </c>
      <c r="D15" s="3" t="s">
        <v>99</v>
      </c>
      <c r="E15" s="22">
        <v>1972</v>
      </c>
      <c r="F15" s="30">
        <f t="shared" si="0"/>
      </c>
      <c r="G15" s="30">
        <f t="shared" si="1"/>
      </c>
      <c r="H15" s="30">
        <f t="shared" si="2"/>
        <v>0.02289351851851853</v>
      </c>
      <c r="I15" s="30">
        <f t="shared" si="3"/>
      </c>
      <c r="J15" s="30">
        <f t="shared" si="4"/>
      </c>
      <c r="K15" s="30">
        <f t="shared" si="5"/>
      </c>
      <c r="L15" s="30">
        <f t="shared" si="6"/>
        <v>0.023252314814814823</v>
      </c>
      <c r="M15" s="22">
        <f t="shared" si="7"/>
        <v>2</v>
      </c>
      <c r="N15" s="26">
        <f t="shared" si="8"/>
        <v>0.04614583333333335</v>
      </c>
      <c r="O15" s="30">
        <f t="shared" si="9"/>
        <v>0.023072916666666676</v>
      </c>
      <c r="P15" s="31">
        <f t="shared" si="10"/>
        <v>0.02289351851851853</v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0.016458333333333332</v>
      </c>
      <c r="F21" s="12" t="s">
        <v>32</v>
      </c>
      <c r="G21" s="13">
        <v>16</v>
      </c>
    </row>
    <row r="22" spans="2:16" ht="12.75">
      <c r="B22" s="21">
        <v>1</v>
      </c>
      <c r="C22" s="22">
        <v>451</v>
      </c>
      <c r="D22" s="3" t="str">
        <f>IF(C22=C$12,D$12,IF(C22=C$13,D$13,IF(C22=C$14,D$14,IF(C22=C$15,D$15,IF(C22=C$16,D$16,IF(C22=C$17,D$17,IF(C22=C$18,D$18)))))))</f>
        <v>Paweł Borkowski</v>
      </c>
      <c r="E22" s="26">
        <v>0.03614583333333333</v>
      </c>
      <c r="F22" s="30">
        <f>E22-E21</f>
        <v>0.019687499999999997</v>
      </c>
      <c r="G22" s="33">
        <v>12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452</v>
      </c>
      <c r="D23" s="3" t="str">
        <f aca="true" t="shared" si="11" ref="D23:D28">IF(C23=C$12,D$12,IF(C23=C$13,D$13,IF(C23=C$14,D$14,IF(C23=C$15,D$15,IF(C23=C$16,D$16,IF(C23=C$17,D$17,IF(C23=C$18,D$18)))))))</f>
        <v>Bogumił Brela</v>
      </c>
      <c r="E23" s="26">
        <v>0.06049768518518519</v>
      </c>
      <c r="F23" s="30">
        <f aca="true" t="shared" si="12" ref="F23:F28">E23-E22</f>
        <v>0.02435185185185186</v>
      </c>
      <c r="G23" s="33">
        <v>13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454</v>
      </c>
      <c r="D24" s="3" t="str">
        <f t="shared" si="11"/>
        <v>Paweł Szempliński</v>
      </c>
      <c r="E24" s="26">
        <v>0.08339120370370372</v>
      </c>
      <c r="F24" s="30">
        <f t="shared" si="12"/>
        <v>0.02289351851851853</v>
      </c>
      <c r="G24" s="33">
        <v>11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453</v>
      </c>
      <c r="D25" s="3" t="str">
        <f t="shared" si="11"/>
        <v>Janusz Banowski</v>
      </c>
      <c r="E25" s="26">
        <v>0.10405092592592592</v>
      </c>
      <c r="F25" s="30">
        <f t="shared" si="12"/>
        <v>0.020659722222222204</v>
      </c>
      <c r="G25" s="33">
        <v>9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451</v>
      </c>
      <c r="D26" s="3" t="str">
        <f t="shared" si="11"/>
        <v>Paweł Borkowski</v>
      </c>
      <c r="E26" s="26">
        <v>0.12403935185185185</v>
      </c>
      <c r="F26" s="30">
        <f t="shared" si="12"/>
        <v>0.019988425925925923</v>
      </c>
      <c r="G26" s="33">
        <v>7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452</v>
      </c>
      <c r="D27" s="3" t="str">
        <f t="shared" si="11"/>
        <v>Bogumił Brela</v>
      </c>
      <c r="E27" s="26">
        <v>0.15105324074074075</v>
      </c>
      <c r="F27" s="30">
        <f t="shared" si="12"/>
        <v>0.027013888888888907</v>
      </c>
      <c r="G27" s="33">
        <v>11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454</v>
      </c>
      <c r="D28" s="5" t="str">
        <f t="shared" si="11"/>
        <v>Paweł Szempliński</v>
      </c>
      <c r="E28" s="27">
        <v>0.17430555555555557</v>
      </c>
      <c r="F28" s="32">
        <f t="shared" si="12"/>
        <v>0.023252314814814823</v>
      </c>
      <c r="G28" s="34">
        <v>10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9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46</v>
      </c>
      <c r="D2" s="40" t="s">
        <v>100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0.1743287037037037</v>
      </c>
    </row>
    <row r="5" spans="3:5" ht="12.75">
      <c r="C5" s="16"/>
      <c r="D5" s="18" t="s">
        <v>31</v>
      </c>
      <c r="E5" s="36">
        <f>E21</f>
        <v>0.016458333333333332</v>
      </c>
    </row>
    <row r="6" spans="3:5" ht="12.75">
      <c r="C6" s="16"/>
      <c r="D6" s="18" t="s">
        <v>44</v>
      </c>
      <c r="E6" s="36">
        <f>E4-E5</f>
        <v>0.15787037037037038</v>
      </c>
    </row>
    <row r="7" spans="3:5" ht="12.75">
      <c r="C7" s="16"/>
      <c r="D7" s="18" t="s">
        <v>45</v>
      </c>
      <c r="E7" s="36">
        <f>E6/7</f>
        <v>0.022552910052910054</v>
      </c>
    </row>
    <row r="8" spans="3:5" ht="13.5" thickBot="1">
      <c r="C8" s="16"/>
      <c r="D8" s="19" t="s">
        <v>46</v>
      </c>
      <c r="E8" s="34">
        <f>IF(G28&lt;&gt;"",G28,"")</f>
        <v>11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461</v>
      </c>
      <c r="D12" s="4" t="s">
        <v>101</v>
      </c>
      <c r="E12" s="12">
        <v>1978</v>
      </c>
      <c r="F12" s="28">
        <f aca="true" t="shared" si="0" ref="F12:F18">IF(AND($C$22=$C12,$C$22&lt;&gt;""),$F$22,"")</f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  <v>0.02921296296296297</v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  <v>0.026956018518518532</v>
      </c>
      <c r="M12" s="12">
        <f aca="true" t="shared" si="7" ref="M12:M18">IF(SUM(F12:L12)&lt;&gt;0,N12/O12,"")</f>
        <v>2</v>
      </c>
      <c r="N12" s="25">
        <f aca="true" t="shared" si="8" ref="N12:N18">IF(SUM(F12:L12),SUM(F12:L12),"")</f>
        <v>0.0561689814814815</v>
      </c>
      <c r="O12" s="28">
        <f aca="true" t="shared" si="9" ref="O12:O18">IF(SUM(F12:L12),AVERAGE(F12:L12),"")</f>
        <v>0.02808449074074075</v>
      </c>
      <c r="P12" s="29">
        <f aca="true" t="shared" si="10" ref="P12:P18">IF(SUM(F12:L12),MIN(F12:L12),"")</f>
        <v>0.026956018518518532</v>
      </c>
    </row>
    <row r="13" spans="2:16" ht="12.75">
      <c r="B13" s="21">
        <v>2</v>
      </c>
      <c r="C13" s="22">
        <v>462</v>
      </c>
      <c r="D13" s="3" t="s">
        <v>70</v>
      </c>
      <c r="E13" s="22">
        <v>1978</v>
      </c>
      <c r="F13" s="30">
        <f t="shared" si="0"/>
      </c>
      <c r="G13" s="30">
        <f t="shared" si="1"/>
        <v>0.025011574074074075</v>
      </c>
      <c r="H13" s="30">
        <f t="shared" si="2"/>
      </c>
      <c r="I13" s="30">
        <f t="shared" si="3"/>
      </c>
      <c r="J13" s="30">
        <f t="shared" si="4"/>
      </c>
      <c r="K13" s="30">
        <f t="shared" si="5"/>
      </c>
      <c r="L13" s="30">
        <f t="shared" si="6"/>
      </c>
      <c r="M13" s="22">
        <f t="shared" si="7"/>
        <v>1</v>
      </c>
      <c r="N13" s="26">
        <f t="shared" si="8"/>
        <v>0.025011574074074075</v>
      </c>
      <c r="O13" s="30">
        <f t="shared" si="9"/>
        <v>0.025011574074074075</v>
      </c>
      <c r="P13" s="31">
        <f t="shared" si="10"/>
        <v>0.025011574074074075</v>
      </c>
    </row>
    <row r="14" spans="2:16" ht="12.75">
      <c r="B14" s="21">
        <v>3</v>
      </c>
      <c r="C14" s="22">
        <v>463</v>
      </c>
      <c r="D14" s="3" t="s">
        <v>102</v>
      </c>
      <c r="E14" s="22">
        <v>1980</v>
      </c>
      <c r="F14" s="30">
        <f t="shared" si="0"/>
        <v>0.017615740740740744</v>
      </c>
      <c r="G14" s="30">
        <f t="shared" si="1"/>
      </c>
      <c r="H14" s="30">
        <f t="shared" si="2"/>
        <v>0.018900462962962952</v>
      </c>
      <c r="I14" s="30">
        <f t="shared" si="3"/>
      </c>
      <c r="J14" s="30">
        <f t="shared" si="4"/>
      </c>
      <c r="K14" s="30">
        <f t="shared" si="5"/>
        <v>0.017395833333333333</v>
      </c>
      <c r="L14" s="30">
        <f t="shared" si="6"/>
      </c>
      <c r="M14" s="22">
        <f t="shared" si="7"/>
        <v>3</v>
      </c>
      <c r="N14" s="26">
        <f t="shared" si="8"/>
        <v>0.05391203703703703</v>
      </c>
      <c r="O14" s="30">
        <f t="shared" si="9"/>
        <v>0.017970679012345676</v>
      </c>
      <c r="P14" s="31">
        <f t="shared" si="10"/>
        <v>0.017395833333333333</v>
      </c>
    </row>
    <row r="15" spans="2:16" ht="12.75">
      <c r="B15" s="21">
        <v>4</v>
      </c>
      <c r="C15" s="22">
        <v>464</v>
      </c>
      <c r="D15" s="3" t="s">
        <v>103</v>
      </c>
      <c r="E15" s="22">
        <v>1970</v>
      </c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  <v>0.022777777777777772</v>
      </c>
      <c r="K15" s="30">
        <f t="shared" si="5"/>
      </c>
      <c r="L15" s="30">
        <f t="shared" si="6"/>
      </c>
      <c r="M15" s="22">
        <f t="shared" si="7"/>
        <v>1</v>
      </c>
      <c r="N15" s="26">
        <f t="shared" si="8"/>
        <v>0.022777777777777772</v>
      </c>
      <c r="O15" s="30">
        <f t="shared" si="9"/>
        <v>0.022777777777777772</v>
      </c>
      <c r="P15" s="31">
        <f t="shared" si="10"/>
        <v>0.022777777777777772</v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0.016458333333333332</v>
      </c>
      <c r="F21" s="12" t="s">
        <v>32</v>
      </c>
      <c r="G21" s="13">
        <v>17</v>
      </c>
    </row>
    <row r="22" spans="2:16" ht="12.75">
      <c r="B22" s="21">
        <v>1</v>
      </c>
      <c r="C22" s="22">
        <v>463</v>
      </c>
      <c r="D22" s="3" t="str">
        <f>IF(C22=C$12,D$12,IF(C22=C$13,D$13,IF(C22=C$14,D$14,IF(C22=C$15,D$15,IF(C22=C$16,D$16,IF(C22=C$17,D$17,IF(C22=C$18,D$18)))))))</f>
        <v>Sebastian Polak "Słonik"</v>
      </c>
      <c r="E22" s="26">
        <v>0.034074074074074076</v>
      </c>
      <c r="F22" s="30">
        <f>E22-E21</f>
        <v>0.017615740740740744</v>
      </c>
      <c r="G22" s="33">
        <v>9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462</v>
      </c>
      <c r="D23" s="3" t="str">
        <f aca="true" t="shared" si="11" ref="D23:D28">IF(C23=C$12,D$12,IF(C23=C$13,D$13,IF(C23=C$14,D$14,IF(C23=C$15,D$15,IF(C23=C$16,D$16,IF(C23=C$17,D$17,IF(C23=C$18,D$18)))))))</f>
        <v>Monika Madziarska</v>
      </c>
      <c r="E23" s="26">
        <v>0.05908564814814815</v>
      </c>
      <c r="F23" s="30">
        <f aca="true" t="shared" si="12" ref="F23:F28">E23-E22</f>
        <v>0.025011574074074075</v>
      </c>
      <c r="G23" s="33">
        <v>11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463</v>
      </c>
      <c r="D24" s="3" t="str">
        <f t="shared" si="11"/>
        <v>Sebastian Polak "Słonik"</v>
      </c>
      <c r="E24" s="26">
        <v>0.0779861111111111</v>
      </c>
      <c r="F24" s="30">
        <f t="shared" si="12"/>
        <v>0.018900462962962952</v>
      </c>
      <c r="G24" s="33">
        <v>7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461</v>
      </c>
      <c r="D25" s="3" t="str">
        <f t="shared" si="11"/>
        <v>Katarzyna Klimińska</v>
      </c>
      <c r="E25" s="26">
        <v>0.10719907407407407</v>
      </c>
      <c r="F25" s="30">
        <f t="shared" si="12"/>
        <v>0.02921296296296297</v>
      </c>
      <c r="G25" s="33">
        <v>12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464</v>
      </c>
      <c r="D26" s="3" t="str">
        <f t="shared" si="11"/>
        <v>Bartosz Skalski</v>
      </c>
      <c r="E26" s="26">
        <v>0.12997685185185184</v>
      </c>
      <c r="F26" s="30">
        <f t="shared" si="12"/>
        <v>0.022777777777777772</v>
      </c>
      <c r="G26" s="33">
        <v>12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463</v>
      </c>
      <c r="D27" s="3" t="str">
        <f t="shared" si="11"/>
        <v>Sebastian Polak "Słonik"</v>
      </c>
      <c r="E27" s="26">
        <v>0.14737268518518518</v>
      </c>
      <c r="F27" s="30">
        <f t="shared" si="12"/>
        <v>0.017395833333333333</v>
      </c>
      <c r="G27" s="33">
        <v>7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461</v>
      </c>
      <c r="D28" s="5" t="str">
        <f t="shared" si="11"/>
        <v>Katarzyna Klimińska</v>
      </c>
      <c r="E28" s="27">
        <v>0.1743287037037037</v>
      </c>
      <c r="F28" s="32">
        <f t="shared" si="12"/>
        <v>0.026956018518518532</v>
      </c>
      <c r="G28" s="34">
        <v>11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I112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2.00390625" style="0" customWidth="1"/>
    <col min="2" max="2" width="4.75390625" style="42" customWidth="1"/>
    <col min="3" max="3" width="5.75390625" style="42" customWidth="1"/>
    <col min="4" max="4" width="36.625" style="0" customWidth="1"/>
    <col min="5" max="5" width="9.125" style="42" customWidth="1"/>
    <col min="6" max="6" width="10.75390625" style="42" customWidth="1"/>
    <col min="7" max="7" width="36.625" style="57" customWidth="1"/>
    <col min="8" max="9" width="8.00390625" style="62" customWidth="1"/>
  </cols>
  <sheetData>
    <row r="1" ht="13.5" thickBot="1"/>
    <row r="2" spans="2:4" ht="13.5" thickBot="1">
      <c r="B2" s="68" t="s">
        <v>133</v>
      </c>
      <c r="C2" s="69"/>
      <c r="D2" s="70"/>
    </row>
    <row r="3" ht="13.5" thickBot="1"/>
    <row r="4" spans="2:9" ht="13.5" thickBot="1">
      <c r="B4" s="38" t="s">
        <v>121</v>
      </c>
      <c r="C4" s="39" t="s">
        <v>123</v>
      </c>
      <c r="D4" s="39" t="s">
        <v>29</v>
      </c>
      <c r="E4" s="39" t="s">
        <v>30</v>
      </c>
      <c r="F4" s="39" t="s">
        <v>50</v>
      </c>
      <c r="G4" s="39" t="s">
        <v>49</v>
      </c>
      <c r="H4" s="50" t="s">
        <v>51</v>
      </c>
      <c r="I4" s="51" t="s">
        <v>36</v>
      </c>
    </row>
    <row r="5" spans="2:9" ht="12.75">
      <c r="B5" s="20">
        <v>1</v>
      </c>
      <c r="C5" s="12">
        <v>6</v>
      </c>
      <c r="D5" s="4" t="s">
        <v>0</v>
      </c>
      <c r="E5" s="12">
        <v>1988</v>
      </c>
      <c r="F5" s="12"/>
      <c r="G5" s="58" t="s">
        <v>143</v>
      </c>
      <c r="H5" s="28">
        <v>0.01673611111111111</v>
      </c>
      <c r="I5" s="29">
        <f>H5/7</f>
        <v>0.002390873015873016</v>
      </c>
    </row>
    <row r="6" spans="2:9" ht="12.75">
      <c r="B6" s="21">
        <v>2</v>
      </c>
      <c r="C6" s="22">
        <v>20</v>
      </c>
      <c r="D6" s="3" t="s">
        <v>1</v>
      </c>
      <c r="E6" s="22">
        <v>1988</v>
      </c>
      <c r="F6" s="22"/>
      <c r="G6" s="59" t="s">
        <v>143</v>
      </c>
      <c r="H6" s="30">
        <v>0.016875</v>
      </c>
      <c r="I6" s="31">
        <f aca="true" t="shared" si="0" ref="I6:I26">H6/7</f>
        <v>0.002410714285714286</v>
      </c>
    </row>
    <row r="7" spans="2:9" ht="12.75">
      <c r="B7" s="21">
        <v>3</v>
      </c>
      <c r="C7" s="22">
        <v>8</v>
      </c>
      <c r="D7" s="3" t="s">
        <v>2</v>
      </c>
      <c r="E7" s="22">
        <v>1989</v>
      </c>
      <c r="F7" s="22"/>
      <c r="G7" s="59" t="s">
        <v>143</v>
      </c>
      <c r="H7" s="30">
        <v>0.01806712962962963</v>
      </c>
      <c r="I7" s="31">
        <f t="shared" si="0"/>
        <v>0.0025810185185185185</v>
      </c>
    </row>
    <row r="8" spans="2:9" ht="12.75">
      <c r="B8" s="21">
        <v>4</v>
      </c>
      <c r="C8" s="22">
        <v>24</v>
      </c>
      <c r="D8" s="3" t="s">
        <v>57</v>
      </c>
      <c r="E8" s="22">
        <v>1977</v>
      </c>
      <c r="F8" s="22">
        <v>221</v>
      </c>
      <c r="G8" s="59" t="s">
        <v>18</v>
      </c>
      <c r="H8" s="30">
        <v>0.019293981481481485</v>
      </c>
      <c r="I8" s="31">
        <f t="shared" si="0"/>
        <v>0.002756283068783069</v>
      </c>
    </row>
    <row r="9" spans="2:9" ht="12.75">
      <c r="B9" s="21">
        <v>5</v>
      </c>
      <c r="C9" s="22">
        <v>25</v>
      </c>
      <c r="D9" s="3" t="s">
        <v>109</v>
      </c>
      <c r="E9" s="22">
        <v>1962</v>
      </c>
      <c r="F9" s="22">
        <v>521</v>
      </c>
      <c r="G9" s="59" t="s">
        <v>19</v>
      </c>
      <c r="H9" s="30">
        <v>0.01990740740740741</v>
      </c>
      <c r="I9" s="31">
        <f t="shared" si="0"/>
        <v>0.002843915343915344</v>
      </c>
    </row>
    <row r="10" spans="2:9" ht="12.75">
      <c r="B10" s="21">
        <v>6</v>
      </c>
      <c r="C10" s="22">
        <v>21</v>
      </c>
      <c r="D10" s="3" t="s">
        <v>3</v>
      </c>
      <c r="E10" s="22"/>
      <c r="F10" s="22"/>
      <c r="G10" s="59" t="s">
        <v>21</v>
      </c>
      <c r="H10" s="30">
        <v>0.020231481481481482</v>
      </c>
      <c r="I10" s="31">
        <f t="shared" si="0"/>
        <v>0.0028902116402116404</v>
      </c>
    </row>
    <row r="11" spans="2:9" ht="12.75">
      <c r="B11" s="21">
        <v>7</v>
      </c>
      <c r="C11" s="22">
        <v>19</v>
      </c>
      <c r="D11" s="3" t="s">
        <v>4</v>
      </c>
      <c r="E11" s="22">
        <v>1984</v>
      </c>
      <c r="F11" s="22"/>
      <c r="G11" s="59" t="s">
        <v>20</v>
      </c>
      <c r="H11" s="30">
        <v>0.020578703703703703</v>
      </c>
      <c r="I11" s="31">
        <f t="shared" si="0"/>
        <v>0.002939814814814815</v>
      </c>
    </row>
    <row r="12" spans="2:9" ht="12.75">
      <c r="B12" s="21">
        <v>8</v>
      </c>
      <c r="C12" s="22">
        <v>16</v>
      </c>
      <c r="D12" s="3" t="s">
        <v>5</v>
      </c>
      <c r="E12" s="22">
        <v>1981</v>
      </c>
      <c r="F12" s="22"/>
      <c r="G12" s="59" t="s">
        <v>20</v>
      </c>
      <c r="H12" s="30">
        <v>0.021261574074074075</v>
      </c>
      <c r="I12" s="31">
        <f t="shared" si="0"/>
        <v>0.003037367724867725</v>
      </c>
    </row>
    <row r="13" spans="2:9" ht="12.75">
      <c r="B13" s="21">
        <v>9</v>
      </c>
      <c r="C13" s="22">
        <v>15</v>
      </c>
      <c r="D13" s="3" t="s">
        <v>6</v>
      </c>
      <c r="E13" s="22">
        <v>1986</v>
      </c>
      <c r="F13" s="22"/>
      <c r="G13" s="59" t="s">
        <v>21</v>
      </c>
      <c r="H13" s="30">
        <v>0.021284722222222222</v>
      </c>
      <c r="I13" s="31">
        <f t="shared" si="0"/>
        <v>0.0030406746031746033</v>
      </c>
    </row>
    <row r="14" spans="2:9" ht="12.75">
      <c r="B14" s="21">
        <v>10</v>
      </c>
      <c r="C14" s="22">
        <v>2</v>
      </c>
      <c r="D14" s="3" t="s">
        <v>111</v>
      </c>
      <c r="E14" s="22">
        <v>1953</v>
      </c>
      <c r="F14" s="22">
        <v>523</v>
      </c>
      <c r="G14" s="59" t="s">
        <v>19</v>
      </c>
      <c r="H14" s="30">
        <v>0.02202546296296296</v>
      </c>
      <c r="I14" s="31">
        <f t="shared" si="0"/>
        <v>0.0031464947089947085</v>
      </c>
    </row>
    <row r="15" spans="2:9" ht="12.75">
      <c r="B15" s="21">
        <v>11</v>
      </c>
      <c r="C15" s="22">
        <v>3</v>
      </c>
      <c r="D15" s="3" t="s">
        <v>7</v>
      </c>
      <c r="E15" s="22"/>
      <c r="F15" s="22"/>
      <c r="G15" s="59" t="s">
        <v>21</v>
      </c>
      <c r="H15" s="30">
        <v>0.023483796296296298</v>
      </c>
      <c r="I15" s="31">
        <f t="shared" si="0"/>
        <v>0.0033548280423280423</v>
      </c>
    </row>
    <row r="16" spans="2:9" ht="12.75">
      <c r="B16" s="21">
        <v>12</v>
      </c>
      <c r="C16" s="22">
        <v>7</v>
      </c>
      <c r="D16" s="3" t="s">
        <v>8</v>
      </c>
      <c r="E16" s="22">
        <v>1990</v>
      </c>
      <c r="F16" s="22"/>
      <c r="G16" s="59" t="s">
        <v>22</v>
      </c>
      <c r="H16" s="30">
        <v>0.023761574074074074</v>
      </c>
      <c r="I16" s="31">
        <f t="shared" si="0"/>
        <v>0.003394510582010582</v>
      </c>
    </row>
    <row r="17" spans="2:9" ht="12.75">
      <c r="B17" s="21">
        <v>13</v>
      </c>
      <c r="C17" s="22">
        <v>5</v>
      </c>
      <c r="D17" s="3" t="s">
        <v>9</v>
      </c>
      <c r="E17" s="22">
        <v>1962</v>
      </c>
      <c r="F17" s="22"/>
      <c r="G17" s="59" t="s">
        <v>21</v>
      </c>
      <c r="H17" s="30">
        <v>0.024085648148148148</v>
      </c>
      <c r="I17" s="31">
        <f t="shared" si="0"/>
        <v>0.0034408068783068784</v>
      </c>
    </row>
    <row r="18" spans="2:9" ht="12.75">
      <c r="B18" s="21">
        <v>14</v>
      </c>
      <c r="C18" s="22">
        <v>23</v>
      </c>
      <c r="D18" s="3" t="s">
        <v>88</v>
      </c>
      <c r="E18" s="22">
        <v>1966</v>
      </c>
      <c r="F18" s="22">
        <v>431</v>
      </c>
      <c r="G18" s="59" t="s">
        <v>23</v>
      </c>
      <c r="H18" s="30">
        <v>0.024270833333333335</v>
      </c>
      <c r="I18" s="31">
        <f t="shared" si="0"/>
        <v>0.003467261904761905</v>
      </c>
    </row>
    <row r="19" spans="2:9" ht="12.75">
      <c r="B19" s="21">
        <v>15</v>
      </c>
      <c r="C19" s="22">
        <v>18</v>
      </c>
      <c r="D19" s="3" t="s">
        <v>10</v>
      </c>
      <c r="E19" s="22"/>
      <c r="F19" s="22"/>
      <c r="G19" s="59" t="s">
        <v>21</v>
      </c>
      <c r="H19" s="30">
        <v>0.024513888888888887</v>
      </c>
      <c r="I19" s="31">
        <f t="shared" si="0"/>
        <v>0.003501984126984127</v>
      </c>
    </row>
    <row r="20" spans="2:9" ht="12.75">
      <c r="B20" s="21">
        <v>16</v>
      </c>
      <c r="C20" s="22">
        <v>22</v>
      </c>
      <c r="D20" s="3" t="s">
        <v>11</v>
      </c>
      <c r="E20" s="22"/>
      <c r="F20" s="22"/>
      <c r="G20" s="59" t="s">
        <v>21</v>
      </c>
      <c r="H20" s="30">
        <v>0.024722222222222225</v>
      </c>
      <c r="I20" s="31">
        <f t="shared" si="0"/>
        <v>0.003531746031746032</v>
      </c>
    </row>
    <row r="21" spans="2:9" ht="12.75">
      <c r="B21" s="21">
        <v>17</v>
      </c>
      <c r="C21" s="22">
        <v>4</v>
      </c>
      <c r="D21" s="3" t="s">
        <v>12</v>
      </c>
      <c r="E21" s="22">
        <v>1953</v>
      </c>
      <c r="F21" s="22"/>
      <c r="G21" s="59" t="s">
        <v>24</v>
      </c>
      <c r="H21" s="30">
        <v>0.025069444444444446</v>
      </c>
      <c r="I21" s="31">
        <f t="shared" si="0"/>
        <v>0.0035813492063492065</v>
      </c>
    </row>
    <row r="22" spans="2:9" ht="12.75">
      <c r="B22" s="21">
        <v>18</v>
      </c>
      <c r="C22" s="22">
        <v>11</v>
      </c>
      <c r="D22" s="3" t="s">
        <v>13</v>
      </c>
      <c r="E22" s="22">
        <v>1956</v>
      </c>
      <c r="F22" s="22"/>
      <c r="G22" s="59" t="s">
        <v>20</v>
      </c>
      <c r="H22" s="30">
        <v>0.0256712962962963</v>
      </c>
      <c r="I22" s="31">
        <f t="shared" si="0"/>
        <v>0.0036673280423280426</v>
      </c>
    </row>
    <row r="23" spans="2:9" ht="12.75">
      <c r="B23" s="21">
        <v>19</v>
      </c>
      <c r="C23" s="22">
        <v>12</v>
      </c>
      <c r="D23" s="3" t="s">
        <v>14</v>
      </c>
      <c r="E23" s="22">
        <v>1980</v>
      </c>
      <c r="F23" s="22"/>
      <c r="G23" s="59" t="s">
        <v>20</v>
      </c>
      <c r="H23" s="30">
        <v>0.02568287037037037</v>
      </c>
      <c r="I23" s="31">
        <f t="shared" si="0"/>
        <v>0.0036689814814814814</v>
      </c>
    </row>
    <row r="24" spans="2:9" ht="12.75">
      <c r="B24" s="21">
        <v>20</v>
      </c>
      <c r="C24" s="22">
        <v>10</v>
      </c>
      <c r="D24" s="3" t="s">
        <v>15</v>
      </c>
      <c r="E24" s="22">
        <v>1979</v>
      </c>
      <c r="F24" s="22"/>
      <c r="G24" s="59" t="s">
        <v>20</v>
      </c>
      <c r="H24" s="30">
        <v>0.027546296296296294</v>
      </c>
      <c r="I24" s="31">
        <f t="shared" si="0"/>
        <v>0.003935185185185185</v>
      </c>
    </row>
    <row r="25" spans="2:9" ht="12.75">
      <c r="B25" s="21">
        <v>21</v>
      </c>
      <c r="C25" s="22">
        <v>17</v>
      </c>
      <c r="D25" s="3" t="s">
        <v>16</v>
      </c>
      <c r="E25" s="22"/>
      <c r="F25" s="22"/>
      <c r="G25" s="59" t="s">
        <v>21</v>
      </c>
      <c r="H25" s="30">
        <v>0.02908564814814815</v>
      </c>
      <c r="I25" s="31">
        <f t="shared" si="0"/>
        <v>0.004155092592592593</v>
      </c>
    </row>
    <row r="26" spans="2:9" ht="13.5" thickBot="1">
      <c r="B26" s="23">
        <v>22</v>
      </c>
      <c r="C26" s="24">
        <v>1</v>
      </c>
      <c r="D26" s="5" t="s">
        <v>17</v>
      </c>
      <c r="E26" s="24">
        <v>1946</v>
      </c>
      <c r="F26" s="24"/>
      <c r="G26" s="60" t="s">
        <v>25</v>
      </c>
      <c r="H26" s="32">
        <v>0.03400462962962963</v>
      </c>
      <c r="I26" s="37">
        <f t="shared" si="0"/>
        <v>0.004857804232804233</v>
      </c>
    </row>
    <row r="28" ht="13.5" thickBot="1"/>
    <row r="29" spans="2:4" ht="13.5" thickBot="1">
      <c r="B29" s="68" t="s">
        <v>135</v>
      </c>
      <c r="C29" s="69"/>
      <c r="D29" s="70"/>
    </row>
    <row r="30" ht="13.5" thickBot="1"/>
    <row r="31" spans="2:9" ht="13.5" thickBot="1">
      <c r="B31" s="38" t="s">
        <v>121</v>
      </c>
      <c r="C31" s="39" t="s">
        <v>123</v>
      </c>
      <c r="D31" s="39" t="s">
        <v>29</v>
      </c>
      <c r="E31" s="39" t="s">
        <v>30</v>
      </c>
      <c r="F31" s="39" t="s">
        <v>138</v>
      </c>
      <c r="G31" s="39" t="s">
        <v>136</v>
      </c>
      <c r="H31" s="50" t="s">
        <v>51</v>
      </c>
      <c r="I31" s="51" t="s">
        <v>36</v>
      </c>
    </row>
    <row r="32" spans="2:9" ht="12.75">
      <c r="B32" s="52">
        <v>1</v>
      </c>
      <c r="C32" s="53">
        <v>6</v>
      </c>
      <c r="D32" s="54" t="s">
        <v>0</v>
      </c>
      <c r="E32" s="53">
        <v>1988</v>
      </c>
      <c r="F32" s="53" t="s">
        <v>137</v>
      </c>
      <c r="G32" s="61" t="s">
        <v>143</v>
      </c>
      <c r="H32" s="55">
        <v>0.01673611111111111</v>
      </c>
      <c r="I32" s="56">
        <f>H32/7</f>
        <v>0.002390873015873016</v>
      </c>
    </row>
    <row r="33" spans="2:9" ht="12.75">
      <c r="B33" s="21">
        <v>2</v>
      </c>
      <c r="C33" s="22">
        <v>20</v>
      </c>
      <c r="D33" s="3" t="s">
        <v>1</v>
      </c>
      <c r="E33" s="22">
        <v>1988</v>
      </c>
      <c r="F33" s="22" t="s">
        <v>137</v>
      </c>
      <c r="G33" s="59" t="s">
        <v>143</v>
      </c>
      <c r="H33" s="30">
        <v>0.016875</v>
      </c>
      <c r="I33" s="31">
        <f aca="true" t="shared" si="1" ref="I33:I96">H33/7</f>
        <v>0.002410714285714286</v>
      </c>
    </row>
    <row r="34" spans="2:9" ht="12.75">
      <c r="B34" s="21">
        <v>3</v>
      </c>
      <c r="C34" s="22">
        <v>463</v>
      </c>
      <c r="D34" s="3" t="s">
        <v>102</v>
      </c>
      <c r="E34" s="22">
        <v>1980</v>
      </c>
      <c r="F34" s="22" t="s">
        <v>50</v>
      </c>
      <c r="G34" s="59" t="s">
        <v>100</v>
      </c>
      <c r="H34" s="30">
        <v>0.017395833333333333</v>
      </c>
      <c r="I34" s="31">
        <f t="shared" si="1"/>
        <v>0.0024851190476190476</v>
      </c>
    </row>
    <row r="35" spans="2:9" ht="12.75">
      <c r="B35" s="21">
        <v>4</v>
      </c>
      <c r="C35" s="22">
        <v>412</v>
      </c>
      <c r="D35" s="3" t="s">
        <v>82</v>
      </c>
      <c r="E35" s="22">
        <v>1968</v>
      </c>
      <c r="F35" s="22" t="s">
        <v>50</v>
      </c>
      <c r="G35" s="59" t="s">
        <v>80</v>
      </c>
      <c r="H35" s="30">
        <v>0.017777777777777767</v>
      </c>
      <c r="I35" s="31">
        <f t="shared" si="1"/>
        <v>0.0025396825396825384</v>
      </c>
    </row>
    <row r="36" spans="2:9" ht="12.75">
      <c r="B36" s="21">
        <v>5</v>
      </c>
      <c r="C36" s="22">
        <v>411</v>
      </c>
      <c r="D36" s="3" t="s">
        <v>81</v>
      </c>
      <c r="E36" s="22">
        <v>1959</v>
      </c>
      <c r="F36" s="22" t="s">
        <v>50</v>
      </c>
      <c r="G36" s="59" t="s">
        <v>80</v>
      </c>
      <c r="H36" s="30">
        <v>0.01782407407407409</v>
      </c>
      <c r="I36" s="31">
        <f t="shared" si="1"/>
        <v>0.0025462962962962987</v>
      </c>
    </row>
    <row r="37" spans="2:9" ht="12.75">
      <c r="B37" s="21">
        <v>6</v>
      </c>
      <c r="C37" s="22">
        <v>8</v>
      </c>
      <c r="D37" s="3" t="s">
        <v>2</v>
      </c>
      <c r="E37" s="22">
        <v>1989</v>
      </c>
      <c r="F37" s="22" t="s">
        <v>137</v>
      </c>
      <c r="G37" s="59" t="s">
        <v>143</v>
      </c>
      <c r="H37" s="30">
        <v>0.01806712962962963</v>
      </c>
      <c r="I37" s="31">
        <f t="shared" si="1"/>
        <v>0.0025810185185185185</v>
      </c>
    </row>
    <row r="38" spans="2:9" ht="12.75">
      <c r="B38" s="21">
        <v>7</v>
      </c>
      <c r="C38" s="22">
        <v>232</v>
      </c>
      <c r="D38" s="3" t="s">
        <v>47</v>
      </c>
      <c r="E38" s="22">
        <v>1971</v>
      </c>
      <c r="F38" s="22" t="s">
        <v>50</v>
      </c>
      <c r="G38" s="59" t="s">
        <v>26</v>
      </c>
      <c r="H38" s="30">
        <v>0.018298611111111113</v>
      </c>
      <c r="I38" s="31">
        <f t="shared" si="1"/>
        <v>0.0026140873015873018</v>
      </c>
    </row>
    <row r="39" spans="2:9" ht="12.75">
      <c r="B39" s="21">
        <v>8</v>
      </c>
      <c r="C39" s="22">
        <v>514</v>
      </c>
      <c r="D39" s="3" t="s">
        <v>140</v>
      </c>
      <c r="E39" s="22">
        <v>1969</v>
      </c>
      <c r="F39" s="22" t="s">
        <v>50</v>
      </c>
      <c r="G39" s="59" t="s">
        <v>104</v>
      </c>
      <c r="H39" s="30">
        <v>0.018356481481481474</v>
      </c>
      <c r="I39" s="31">
        <f t="shared" si="1"/>
        <v>0.002622354497354496</v>
      </c>
    </row>
    <row r="40" spans="2:9" ht="12.75">
      <c r="B40" s="21">
        <v>9</v>
      </c>
      <c r="C40" s="22">
        <v>222</v>
      </c>
      <c r="D40" s="3" t="s">
        <v>58</v>
      </c>
      <c r="E40" s="22">
        <v>1981</v>
      </c>
      <c r="F40" s="22" t="s">
        <v>50</v>
      </c>
      <c r="G40" s="59" t="s">
        <v>18</v>
      </c>
      <c r="H40" s="30">
        <v>0.018472222222222223</v>
      </c>
      <c r="I40" s="31">
        <f t="shared" si="1"/>
        <v>0.002638888888888889</v>
      </c>
    </row>
    <row r="41" spans="2:9" ht="12.75">
      <c r="B41" s="21">
        <v>10</v>
      </c>
      <c r="C41" s="22">
        <v>414</v>
      </c>
      <c r="D41" s="3" t="s">
        <v>84</v>
      </c>
      <c r="E41" s="22">
        <v>1975</v>
      </c>
      <c r="F41" s="22" t="s">
        <v>50</v>
      </c>
      <c r="G41" s="59" t="s">
        <v>80</v>
      </c>
      <c r="H41" s="30">
        <v>0.018495370370370356</v>
      </c>
      <c r="I41" s="31">
        <f t="shared" si="1"/>
        <v>0.002642195767195765</v>
      </c>
    </row>
    <row r="42" spans="2:9" ht="12.75">
      <c r="B42" s="21">
        <v>11</v>
      </c>
      <c r="C42" s="22">
        <v>413</v>
      </c>
      <c r="D42" s="3" t="s">
        <v>83</v>
      </c>
      <c r="E42" s="22">
        <v>1973</v>
      </c>
      <c r="F42" s="22" t="s">
        <v>50</v>
      </c>
      <c r="G42" s="59" t="s">
        <v>80</v>
      </c>
      <c r="H42" s="30">
        <v>0.018611111111111113</v>
      </c>
      <c r="I42" s="31">
        <f t="shared" si="1"/>
        <v>0.002658730158730159</v>
      </c>
    </row>
    <row r="43" spans="2:9" ht="12.75">
      <c r="B43" s="21">
        <v>12</v>
      </c>
      <c r="C43" s="22">
        <v>212</v>
      </c>
      <c r="D43" s="3" t="s">
        <v>56</v>
      </c>
      <c r="E43" s="22">
        <v>1954</v>
      </c>
      <c r="F43" s="22" t="s">
        <v>50</v>
      </c>
      <c r="G43" s="59" t="s">
        <v>54</v>
      </c>
      <c r="H43" s="30">
        <v>0.018622685185185187</v>
      </c>
      <c r="I43" s="31">
        <f t="shared" si="1"/>
        <v>0.002660383597883598</v>
      </c>
    </row>
    <row r="44" spans="2:9" ht="12.75">
      <c r="B44" s="21">
        <v>13</v>
      </c>
      <c r="C44" s="22">
        <v>231</v>
      </c>
      <c r="D44" s="3" t="s">
        <v>27</v>
      </c>
      <c r="E44" s="22">
        <v>1962</v>
      </c>
      <c r="F44" s="22" t="s">
        <v>50</v>
      </c>
      <c r="G44" s="59" t="s">
        <v>26</v>
      </c>
      <c r="H44" s="30">
        <v>0.018715277777777775</v>
      </c>
      <c r="I44" s="31">
        <f t="shared" si="1"/>
        <v>0.0026736111111111105</v>
      </c>
    </row>
    <row r="45" spans="2:9" ht="12.75">
      <c r="B45" s="21">
        <v>14</v>
      </c>
      <c r="C45" s="22">
        <v>221</v>
      </c>
      <c r="D45" s="3" t="s">
        <v>57</v>
      </c>
      <c r="E45" s="22">
        <v>1977</v>
      </c>
      <c r="F45" s="22" t="s">
        <v>50</v>
      </c>
      <c r="G45" s="59" t="s">
        <v>18</v>
      </c>
      <c r="H45" s="30">
        <v>0.01876157407407408</v>
      </c>
      <c r="I45" s="31">
        <f t="shared" si="1"/>
        <v>0.0026802248677248687</v>
      </c>
    </row>
    <row r="46" spans="2:9" ht="12.75">
      <c r="B46" s="21">
        <v>15</v>
      </c>
      <c r="C46" s="22">
        <v>272</v>
      </c>
      <c r="D46" s="3" t="s">
        <v>67</v>
      </c>
      <c r="E46" s="22">
        <v>1981</v>
      </c>
      <c r="F46" s="22" t="s">
        <v>50</v>
      </c>
      <c r="G46" s="59" t="s">
        <v>144</v>
      </c>
      <c r="H46" s="30">
        <v>0.01915509259259259</v>
      </c>
      <c r="I46" s="31">
        <f t="shared" si="1"/>
        <v>0.0027364417989417986</v>
      </c>
    </row>
    <row r="47" spans="2:9" ht="12.75">
      <c r="B47" s="21">
        <v>16</v>
      </c>
      <c r="C47" s="22">
        <v>422</v>
      </c>
      <c r="D47" s="3" t="s">
        <v>86</v>
      </c>
      <c r="E47" s="22">
        <v>1990</v>
      </c>
      <c r="F47" s="22" t="s">
        <v>50</v>
      </c>
      <c r="G47" s="59" t="s">
        <v>124</v>
      </c>
      <c r="H47" s="30">
        <v>0.019583333333333335</v>
      </c>
      <c r="I47" s="31">
        <f t="shared" si="1"/>
        <v>0.002797619047619048</v>
      </c>
    </row>
    <row r="48" spans="2:9" ht="12.75">
      <c r="B48" s="21">
        <v>17</v>
      </c>
      <c r="C48" s="22">
        <v>611</v>
      </c>
      <c r="D48" s="3" t="s">
        <v>115</v>
      </c>
      <c r="E48" s="22">
        <v>1982</v>
      </c>
      <c r="F48" s="22" t="s">
        <v>50</v>
      </c>
      <c r="G48" s="59" t="s">
        <v>114</v>
      </c>
      <c r="H48" s="30">
        <v>0.019606481481481475</v>
      </c>
      <c r="I48" s="31">
        <f t="shared" si="1"/>
        <v>0.002800925925925925</v>
      </c>
    </row>
    <row r="49" spans="2:9" ht="12.75">
      <c r="B49" s="21">
        <v>18</v>
      </c>
      <c r="C49" s="22">
        <v>451</v>
      </c>
      <c r="D49" s="3" t="s">
        <v>96</v>
      </c>
      <c r="E49" s="22">
        <v>1974</v>
      </c>
      <c r="F49" s="22" t="s">
        <v>50</v>
      </c>
      <c r="G49" s="59" t="s">
        <v>95</v>
      </c>
      <c r="H49" s="30">
        <v>0.0196875</v>
      </c>
      <c r="I49" s="31">
        <f t="shared" si="1"/>
        <v>0.0028125</v>
      </c>
    </row>
    <row r="50" spans="2:9" ht="12.75">
      <c r="B50" s="21">
        <v>19</v>
      </c>
      <c r="C50" s="22">
        <v>442</v>
      </c>
      <c r="D50" s="3" t="s">
        <v>92</v>
      </c>
      <c r="E50" s="22">
        <v>1975</v>
      </c>
      <c r="F50" s="22" t="s">
        <v>50</v>
      </c>
      <c r="G50" s="59" t="s">
        <v>142</v>
      </c>
      <c r="H50" s="30">
        <v>0.01982638888888888</v>
      </c>
      <c r="I50" s="31">
        <f t="shared" si="1"/>
        <v>0.0028323412698412686</v>
      </c>
    </row>
    <row r="51" spans="2:9" ht="12.75">
      <c r="B51" s="21">
        <v>20</v>
      </c>
      <c r="C51" s="22">
        <v>25</v>
      </c>
      <c r="D51" s="3" t="s">
        <v>109</v>
      </c>
      <c r="E51" s="22">
        <v>1962</v>
      </c>
      <c r="F51" s="22" t="s">
        <v>137</v>
      </c>
      <c r="G51" s="59" t="s">
        <v>19</v>
      </c>
      <c r="H51" s="30">
        <v>0.01990740740740741</v>
      </c>
      <c r="I51" s="31">
        <f t="shared" si="1"/>
        <v>0.002843915343915344</v>
      </c>
    </row>
    <row r="52" spans="2:9" ht="12.75">
      <c r="B52" s="21">
        <v>21</v>
      </c>
      <c r="C52" s="22">
        <v>21</v>
      </c>
      <c r="D52" s="3" t="s">
        <v>3</v>
      </c>
      <c r="E52" s="22"/>
      <c r="F52" s="22" t="s">
        <v>137</v>
      </c>
      <c r="G52" s="59" t="s">
        <v>21</v>
      </c>
      <c r="H52" s="30">
        <v>0.020231481481481482</v>
      </c>
      <c r="I52" s="31">
        <f t="shared" si="1"/>
        <v>0.0028902116402116404</v>
      </c>
    </row>
    <row r="53" spans="2:9" ht="12.75">
      <c r="B53" s="21">
        <v>22</v>
      </c>
      <c r="C53" s="22">
        <v>441</v>
      </c>
      <c r="D53" s="3" t="s">
        <v>91</v>
      </c>
      <c r="E53" s="22">
        <v>1979</v>
      </c>
      <c r="F53" s="22" t="s">
        <v>50</v>
      </c>
      <c r="G53" s="59" t="s">
        <v>142</v>
      </c>
      <c r="H53" s="30">
        <v>0.02046296296296296</v>
      </c>
      <c r="I53" s="31">
        <f t="shared" si="1"/>
        <v>0.0029232804232804228</v>
      </c>
    </row>
    <row r="54" spans="2:9" ht="12.75">
      <c r="B54" s="21">
        <v>23</v>
      </c>
      <c r="C54" s="22">
        <v>616</v>
      </c>
      <c r="D54" s="3" t="s">
        <v>120</v>
      </c>
      <c r="E54" s="22">
        <v>1982</v>
      </c>
      <c r="F54" s="22" t="s">
        <v>50</v>
      </c>
      <c r="G54" s="59" t="s">
        <v>114</v>
      </c>
      <c r="H54" s="30">
        <v>0.02052083333333332</v>
      </c>
      <c r="I54" s="31">
        <f t="shared" si="1"/>
        <v>0.0029315476190476175</v>
      </c>
    </row>
    <row r="55" spans="2:9" ht="12.75">
      <c r="B55" s="21">
        <v>24</v>
      </c>
      <c r="C55" s="22">
        <v>19</v>
      </c>
      <c r="D55" s="3" t="s">
        <v>4</v>
      </c>
      <c r="E55" s="22">
        <v>1984</v>
      </c>
      <c r="F55" s="22" t="s">
        <v>137</v>
      </c>
      <c r="G55" s="59" t="s">
        <v>20</v>
      </c>
      <c r="H55" s="30">
        <v>0.020578703703703703</v>
      </c>
      <c r="I55" s="31">
        <f t="shared" si="1"/>
        <v>0.002939814814814815</v>
      </c>
    </row>
    <row r="56" spans="2:9" ht="12.75">
      <c r="B56" s="21">
        <v>25</v>
      </c>
      <c r="C56" s="22">
        <v>453</v>
      </c>
      <c r="D56" s="3" t="s">
        <v>98</v>
      </c>
      <c r="E56" s="22">
        <v>1967</v>
      </c>
      <c r="F56" s="22" t="s">
        <v>50</v>
      </c>
      <c r="G56" s="59" t="s">
        <v>95</v>
      </c>
      <c r="H56" s="30">
        <v>0.020659722222222204</v>
      </c>
      <c r="I56" s="31">
        <f t="shared" si="1"/>
        <v>0.002951388888888886</v>
      </c>
    </row>
    <row r="57" spans="2:9" ht="12.75">
      <c r="B57" s="21">
        <v>26</v>
      </c>
      <c r="C57" s="22">
        <v>241</v>
      </c>
      <c r="D57" s="3" t="s">
        <v>60</v>
      </c>
      <c r="E57" s="22">
        <v>1974</v>
      </c>
      <c r="F57" s="22" t="s">
        <v>50</v>
      </c>
      <c r="G57" s="59" t="s">
        <v>59</v>
      </c>
      <c r="H57" s="30">
        <v>0.02071759259259258</v>
      </c>
      <c r="I57" s="31">
        <f t="shared" si="1"/>
        <v>0.0029596560846560827</v>
      </c>
    </row>
    <row r="58" spans="2:9" ht="12.75">
      <c r="B58" s="21">
        <v>27</v>
      </c>
      <c r="C58" s="22">
        <v>612</v>
      </c>
      <c r="D58" s="3" t="s">
        <v>116</v>
      </c>
      <c r="E58" s="22">
        <v>1974</v>
      </c>
      <c r="F58" s="22" t="s">
        <v>50</v>
      </c>
      <c r="G58" s="59" t="s">
        <v>114</v>
      </c>
      <c r="H58" s="30">
        <v>0.02085648148148149</v>
      </c>
      <c r="I58" s="31">
        <f t="shared" si="1"/>
        <v>0.0029794973544973557</v>
      </c>
    </row>
    <row r="59" spans="2:9" ht="12.75">
      <c r="B59" s="21">
        <v>28</v>
      </c>
      <c r="C59" s="22">
        <v>523</v>
      </c>
      <c r="D59" s="3" t="s">
        <v>111</v>
      </c>
      <c r="E59" s="22">
        <v>1953</v>
      </c>
      <c r="F59" s="22" t="s">
        <v>50</v>
      </c>
      <c r="G59" s="59" t="s">
        <v>19</v>
      </c>
      <c r="H59" s="30">
        <v>0.020983796296296306</v>
      </c>
      <c r="I59" s="31">
        <f t="shared" si="1"/>
        <v>0.0029976851851851866</v>
      </c>
    </row>
    <row r="60" spans="2:9" ht="12.75">
      <c r="B60" s="21">
        <v>29</v>
      </c>
      <c r="C60" s="22">
        <v>424</v>
      </c>
      <c r="D60" s="3" t="s">
        <v>87</v>
      </c>
      <c r="E60" s="22">
        <v>1970</v>
      </c>
      <c r="F60" s="22" t="s">
        <v>50</v>
      </c>
      <c r="G60" s="59" t="s">
        <v>124</v>
      </c>
      <c r="H60" s="30">
        <v>0.02107638888888891</v>
      </c>
      <c r="I60" s="31">
        <f t="shared" si="1"/>
        <v>0.003010912698412701</v>
      </c>
    </row>
    <row r="61" spans="2:9" ht="12.75">
      <c r="B61" s="21">
        <v>30</v>
      </c>
      <c r="C61" s="22">
        <v>16</v>
      </c>
      <c r="D61" s="3" t="s">
        <v>5</v>
      </c>
      <c r="E61" s="22">
        <v>1981</v>
      </c>
      <c r="F61" s="22" t="s">
        <v>137</v>
      </c>
      <c r="G61" s="59" t="s">
        <v>20</v>
      </c>
      <c r="H61" s="30">
        <v>0.021261574074074075</v>
      </c>
      <c r="I61" s="31">
        <f t="shared" si="1"/>
        <v>0.003037367724867725</v>
      </c>
    </row>
    <row r="62" spans="2:9" ht="12.75">
      <c r="B62" s="21">
        <v>31</v>
      </c>
      <c r="C62" s="22">
        <v>15</v>
      </c>
      <c r="D62" s="3" t="s">
        <v>6</v>
      </c>
      <c r="E62" s="22">
        <v>1986</v>
      </c>
      <c r="F62" s="22" t="s">
        <v>137</v>
      </c>
      <c r="G62" s="59" t="s">
        <v>21</v>
      </c>
      <c r="H62" s="30">
        <v>0.021284722222222222</v>
      </c>
      <c r="I62" s="31">
        <f t="shared" si="1"/>
        <v>0.0030406746031746033</v>
      </c>
    </row>
    <row r="63" spans="2:9" ht="12.75">
      <c r="B63" s="21">
        <v>32</v>
      </c>
      <c r="C63" s="22">
        <v>261</v>
      </c>
      <c r="D63" s="3" t="s">
        <v>146</v>
      </c>
      <c r="E63" s="22">
        <v>1951</v>
      </c>
      <c r="F63" s="22" t="s">
        <v>50</v>
      </c>
      <c r="G63" s="59" t="s">
        <v>65</v>
      </c>
      <c r="H63" s="30">
        <v>0.021481481481481476</v>
      </c>
      <c r="I63" s="31">
        <f t="shared" si="1"/>
        <v>0.003068783068783068</v>
      </c>
    </row>
    <row r="64" spans="2:9" ht="12.75">
      <c r="B64" s="21">
        <v>33</v>
      </c>
      <c r="C64" s="22">
        <v>423</v>
      </c>
      <c r="D64" s="3" t="s">
        <v>125</v>
      </c>
      <c r="E64" s="22">
        <v>1982</v>
      </c>
      <c r="F64" s="22" t="s">
        <v>50</v>
      </c>
      <c r="G64" s="59" t="s">
        <v>124</v>
      </c>
      <c r="H64" s="30">
        <v>0.021793981481481484</v>
      </c>
      <c r="I64" s="31">
        <f t="shared" si="1"/>
        <v>0.003113425925925926</v>
      </c>
    </row>
    <row r="65" spans="2:9" ht="12.75">
      <c r="B65" s="21">
        <v>34</v>
      </c>
      <c r="C65" s="22">
        <v>443</v>
      </c>
      <c r="D65" s="3" t="s">
        <v>93</v>
      </c>
      <c r="E65" s="22">
        <v>1975</v>
      </c>
      <c r="F65" s="22" t="s">
        <v>50</v>
      </c>
      <c r="G65" s="59" t="s">
        <v>142</v>
      </c>
      <c r="H65" s="30">
        <v>0.02210648148148149</v>
      </c>
      <c r="I65" s="31">
        <f t="shared" si="1"/>
        <v>0.0031580687830687843</v>
      </c>
    </row>
    <row r="66" spans="2:9" ht="12.75">
      <c r="B66" s="21">
        <v>35</v>
      </c>
      <c r="C66" s="22">
        <v>332</v>
      </c>
      <c r="D66" s="3" t="s">
        <v>78</v>
      </c>
      <c r="E66" s="22">
        <v>1977</v>
      </c>
      <c r="F66" s="22" t="s">
        <v>50</v>
      </c>
      <c r="G66" s="59" t="s">
        <v>76</v>
      </c>
      <c r="H66" s="30">
        <v>0.022199074074074093</v>
      </c>
      <c r="I66" s="31">
        <f t="shared" si="1"/>
        <v>0.0031712962962962992</v>
      </c>
    </row>
    <row r="67" spans="2:9" ht="12.75">
      <c r="B67" s="21">
        <v>36</v>
      </c>
      <c r="C67" s="22">
        <v>522</v>
      </c>
      <c r="D67" s="3" t="s">
        <v>110</v>
      </c>
      <c r="E67" s="22">
        <v>1978</v>
      </c>
      <c r="F67" s="22" t="s">
        <v>50</v>
      </c>
      <c r="G67" s="59" t="s">
        <v>19</v>
      </c>
      <c r="H67" s="30">
        <v>0.02232638888888889</v>
      </c>
      <c r="I67" s="31">
        <f t="shared" si="1"/>
        <v>0.003189484126984127</v>
      </c>
    </row>
    <row r="68" spans="2:9" ht="12.75">
      <c r="B68" s="21">
        <v>37</v>
      </c>
      <c r="C68" s="22">
        <v>252</v>
      </c>
      <c r="D68" s="3" t="s">
        <v>64</v>
      </c>
      <c r="E68" s="22">
        <v>1979</v>
      </c>
      <c r="F68" s="22" t="s">
        <v>50</v>
      </c>
      <c r="G68" s="59" t="s">
        <v>62</v>
      </c>
      <c r="H68" s="30">
        <v>0.02253472222222222</v>
      </c>
      <c r="I68" s="31">
        <f t="shared" si="1"/>
        <v>0.0032192460317460314</v>
      </c>
    </row>
    <row r="69" spans="2:9" ht="12.75">
      <c r="B69" s="21">
        <v>38</v>
      </c>
      <c r="C69" s="22">
        <v>271</v>
      </c>
      <c r="D69" s="3" t="s">
        <v>145</v>
      </c>
      <c r="E69" s="22">
        <v>1976</v>
      </c>
      <c r="F69" s="22" t="s">
        <v>50</v>
      </c>
      <c r="G69" s="59" t="s">
        <v>144</v>
      </c>
      <c r="H69" s="30">
        <v>0.022685185185185187</v>
      </c>
      <c r="I69" s="31">
        <f t="shared" si="1"/>
        <v>0.003240740740740741</v>
      </c>
    </row>
    <row r="70" spans="2:9" ht="12.75">
      <c r="B70" s="21">
        <v>39</v>
      </c>
      <c r="C70" s="22">
        <v>464</v>
      </c>
      <c r="D70" s="3" t="s">
        <v>103</v>
      </c>
      <c r="E70" s="22">
        <v>1970</v>
      </c>
      <c r="F70" s="22" t="s">
        <v>50</v>
      </c>
      <c r="G70" s="59" t="s">
        <v>100</v>
      </c>
      <c r="H70" s="30">
        <v>0.022777777777777772</v>
      </c>
      <c r="I70" s="31">
        <f t="shared" si="1"/>
        <v>0.003253968253968253</v>
      </c>
    </row>
    <row r="71" spans="2:9" ht="12.75">
      <c r="B71" s="21">
        <v>40</v>
      </c>
      <c r="C71" s="22">
        <v>454</v>
      </c>
      <c r="D71" s="3" t="s">
        <v>99</v>
      </c>
      <c r="E71" s="22">
        <v>1972</v>
      </c>
      <c r="F71" s="22" t="s">
        <v>50</v>
      </c>
      <c r="G71" s="59" t="s">
        <v>95</v>
      </c>
      <c r="H71" s="30">
        <v>0.02289351851851853</v>
      </c>
      <c r="I71" s="31">
        <f t="shared" si="1"/>
        <v>0.0032705026455026468</v>
      </c>
    </row>
    <row r="72" spans="2:9" ht="12.75">
      <c r="B72" s="21">
        <v>41</v>
      </c>
      <c r="C72" s="22">
        <v>3</v>
      </c>
      <c r="D72" s="3" t="s">
        <v>7</v>
      </c>
      <c r="E72" s="22"/>
      <c r="F72" s="22" t="s">
        <v>137</v>
      </c>
      <c r="G72" s="59" t="s">
        <v>21</v>
      </c>
      <c r="H72" s="30">
        <v>0.023483796296296298</v>
      </c>
      <c r="I72" s="31">
        <f t="shared" si="1"/>
        <v>0.0033548280423280423</v>
      </c>
    </row>
    <row r="73" spans="2:9" ht="12.75">
      <c r="B73" s="21">
        <v>42</v>
      </c>
      <c r="C73" s="22">
        <v>515</v>
      </c>
      <c r="D73" s="3" t="s">
        <v>107</v>
      </c>
      <c r="E73" s="22">
        <v>1961</v>
      </c>
      <c r="F73" s="22" t="s">
        <v>50</v>
      </c>
      <c r="G73" s="59" t="s">
        <v>104</v>
      </c>
      <c r="H73" s="30">
        <v>0.023495370370370368</v>
      </c>
      <c r="I73" s="31">
        <f t="shared" si="1"/>
        <v>0.003356481481481481</v>
      </c>
    </row>
    <row r="74" spans="2:9" ht="12.75">
      <c r="B74" s="21">
        <v>43</v>
      </c>
      <c r="C74" s="22">
        <v>524</v>
      </c>
      <c r="D74" s="3" t="s">
        <v>113</v>
      </c>
      <c r="E74" s="22">
        <v>1953</v>
      </c>
      <c r="F74" s="22" t="s">
        <v>50</v>
      </c>
      <c r="G74" s="59" t="s">
        <v>19</v>
      </c>
      <c r="H74" s="30">
        <v>0.023657407407407405</v>
      </c>
      <c r="I74" s="31">
        <f t="shared" si="1"/>
        <v>0.003379629629629629</v>
      </c>
    </row>
    <row r="75" spans="2:9" ht="12.75">
      <c r="B75" s="21">
        <v>44</v>
      </c>
      <c r="C75" s="22">
        <v>311</v>
      </c>
      <c r="D75" s="3" t="s">
        <v>69</v>
      </c>
      <c r="E75" s="22">
        <v>1958</v>
      </c>
      <c r="F75" s="22" t="s">
        <v>50</v>
      </c>
      <c r="G75" s="59" t="s">
        <v>68</v>
      </c>
      <c r="H75" s="30">
        <v>0.0236689814814815</v>
      </c>
      <c r="I75" s="31">
        <f t="shared" si="1"/>
        <v>0.0033812830687830714</v>
      </c>
    </row>
    <row r="76" spans="2:9" ht="12.75">
      <c r="B76" s="21">
        <v>45</v>
      </c>
      <c r="C76" s="22">
        <v>7</v>
      </c>
      <c r="D76" s="3" t="s">
        <v>8</v>
      </c>
      <c r="E76" s="22">
        <v>1990</v>
      </c>
      <c r="F76" s="22" t="s">
        <v>137</v>
      </c>
      <c r="G76" s="59" t="s">
        <v>22</v>
      </c>
      <c r="H76" s="30">
        <v>0.023761574074074074</v>
      </c>
      <c r="I76" s="31">
        <f t="shared" si="1"/>
        <v>0.003394510582010582</v>
      </c>
    </row>
    <row r="77" spans="2:9" ht="12.75">
      <c r="B77" s="21">
        <v>46</v>
      </c>
      <c r="C77" s="22">
        <v>525</v>
      </c>
      <c r="D77" s="3" t="s">
        <v>112</v>
      </c>
      <c r="E77" s="22">
        <v>1956</v>
      </c>
      <c r="F77" s="22" t="s">
        <v>50</v>
      </c>
      <c r="G77" s="59" t="s">
        <v>19</v>
      </c>
      <c r="H77" s="30">
        <v>0.023831018518518543</v>
      </c>
      <c r="I77" s="31">
        <f t="shared" si="1"/>
        <v>0.0034044312169312202</v>
      </c>
    </row>
    <row r="78" spans="2:9" ht="12.75">
      <c r="B78" s="21">
        <v>47</v>
      </c>
      <c r="C78" s="22">
        <v>333</v>
      </c>
      <c r="D78" s="3" t="s">
        <v>79</v>
      </c>
      <c r="E78" s="22">
        <v>1956</v>
      </c>
      <c r="F78" s="22" t="s">
        <v>50</v>
      </c>
      <c r="G78" s="59" t="s">
        <v>76</v>
      </c>
      <c r="H78" s="30">
        <v>0.023993055555555545</v>
      </c>
      <c r="I78" s="31">
        <f t="shared" si="1"/>
        <v>0.0034275793650793635</v>
      </c>
    </row>
    <row r="79" spans="2:9" ht="12.75">
      <c r="B79" s="21">
        <v>48</v>
      </c>
      <c r="C79" s="22">
        <v>512</v>
      </c>
      <c r="D79" s="3" t="s">
        <v>105</v>
      </c>
      <c r="E79" s="22">
        <v>1986</v>
      </c>
      <c r="F79" s="22" t="s">
        <v>50</v>
      </c>
      <c r="G79" s="59" t="s">
        <v>104</v>
      </c>
      <c r="H79" s="30">
        <v>0.024004629629629626</v>
      </c>
      <c r="I79" s="31">
        <f t="shared" si="1"/>
        <v>0.0034292328042328036</v>
      </c>
    </row>
    <row r="80" spans="2:9" ht="12.75">
      <c r="B80" s="21">
        <v>49</v>
      </c>
      <c r="C80" s="22">
        <v>5</v>
      </c>
      <c r="D80" s="3" t="s">
        <v>9</v>
      </c>
      <c r="E80" s="22">
        <v>1962</v>
      </c>
      <c r="F80" s="22" t="s">
        <v>137</v>
      </c>
      <c r="G80" s="59" t="s">
        <v>21</v>
      </c>
      <c r="H80" s="30">
        <v>0.024085648148148148</v>
      </c>
      <c r="I80" s="31">
        <f t="shared" si="1"/>
        <v>0.0034408068783068784</v>
      </c>
    </row>
    <row r="81" spans="2:9" ht="12.75">
      <c r="B81" s="21">
        <v>50</v>
      </c>
      <c r="C81" s="22">
        <v>432</v>
      </c>
      <c r="D81" s="3" t="s">
        <v>89</v>
      </c>
      <c r="E81" s="22">
        <v>1951</v>
      </c>
      <c r="F81" s="22" t="s">
        <v>50</v>
      </c>
      <c r="G81" s="59" t="s">
        <v>141</v>
      </c>
      <c r="H81" s="30">
        <v>0.02414351851851851</v>
      </c>
      <c r="I81" s="31">
        <f t="shared" si="1"/>
        <v>0.0034490740740740727</v>
      </c>
    </row>
    <row r="82" spans="2:9" ht="12.75">
      <c r="B82" s="21">
        <v>51</v>
      </c>
      <c r="C82" s="22">
        <v>321</v>
      </c>
      <c r="D82" s="3" t="s">
        <v>73</v>
      </c>
      <c r="E82" s="22">
        <v>1968</v>
      </c>
      <c r="F82" s="22" t="s">
        <v>50</v>
      </c>
      <c r="G82" s="59" t="s">
        <v>72</v>
      </c>
      <c r="H82" s="30">
        <v>0.02422453703703703</v>
      </c>
      <c r="I82" s="31">
        <f t="shared" si="1"/>
        <v>0.003460648148148147</v>
      </c>
    </row>
    <row r="83" spans="2:9" ht="12.75">
      <c r="B83" s="21">
        <v>52</v>
      </c>
      <c r="C83" s="22">
        <v>23</v>
      </c>
      <c r="D83" s="3" t="s">
        <v>88</v>
      </c>
      <c r="E83" s="22">
        <v>1966</v>
      </c>
      <c r="F83" s="22" t="s">
        <v>137</v>
      </c>
      <c r="G83" s="59" t="s">
        <v>23</v>
      </c>
      <c r="H83" s="30">
        <v>0.024270833333333335</v>
      </c>
      <c r="I83" s="31">
        <f t="shared" si="1"/>
        <v>0.003467261904761905</v>
      </c>
    </row>
    <row r="84" spans="2:9" ht="12.75">
      <c r="B84" s="21">
        <v>53</v>
      </c>
      <c r="C84" s="22">
        <v>262</v>
      </c>
      <c r="D84" s="3" t="s">
        <v>66</v>
      </c>
      <c r="E84" s="22">
        <v>1967</v>
      </c>
      <c r="F84" s="22" t="s">
        <v>50</v>
      </c>
      <c r="G84" s="59" t="s">
        <v>65</v>
      </c>
      <c r="H84" s="30">
        <v>0.024282407407407405</v>
      </c>
      <c r="I84" s="31">
        <f t="shared" si="1"/>
        <v>0.0034689153439153436</v>
      </c>
    </row>
    <row r="85" spans="2:9" ht="12.75">
      <c r="B85" s="21">
        <v>54</v>
      </c>
      <c r="C85" s="22">
        <v>452</v>
      </c>
      <c r="D85" s="3" t="s">
        <v>97</v>
      </c>
      <c r="E85" s="22">
        <v>1976</v>
      </c>
      <c r="F85" s="22" t="s">
        <v>50</v>
      </c>
      <c r="G85" s="59" t="s">
        <v>95</v>
      </c>
      <c r="H85" s="30">
        <v>0.02435185185185186</v>
      </c>
      <c r="I85" s="31">
        <f t="shared" si="1"/>
        <v>0.00347883597883598</v>
      </c>
    </row>
    <row r="86" spans="2:9" ht="12.75">
      <c r="B86" s="21">
        <v>55</v>
      </c>
      <c r="C86" s="22">
        <v>18</v>
      </c>
      <c r="D86" s="3" t="s">
        <v>10</v>
      </c>
      <c r="E86" s="22"/>
      <c r="F86" s="22" t="s">
        <v>137</v>
      </c>
      <c r="G86" s="59" t="s">
        <v>21</v>
      </c>
      <c r="H86" s="30">
        <v>0.024513888888888887</v>
      </c>
      <c r="I86" s="31">
        <f t="shared" si="1"/>
        <v>0.003501984126984127</v>
      </c>
    </row>
    <row r="87" spans="2:9" ht="12.75">
      <c r="B87" s="21">
        <v>56</v>
      </c>
      <c r="C87" s="22">
        <v>242</v>
      </c>
      <c r="D87" s="3" t="s">
        <v>61</v>
      </c>
      <c r="E87" s="22">
        <v>1972</v>
      </c>
      <c r="F87" s="22" t="s">
        <v>50</v>
      </c>
      <c r="G87" s="59" t="s">
        <v>59</v>
      </c>
      <c r="H87" s="30">
        <v>0.02466435185185184</v>
      </c>
      <c r="I87" s="31">
        <f t="shared" si="1"/>
        <v>0.0035234788359788344</v>
      </c>
    </row>
    <row r="88" spans="2:9" ht="12.75">
      <c r="B88" s="21">
        <v>57</v>
      </c>
      <c r="C88" s="22">
        <v>22</v>
      </c>
      <c r="D88" s="3" t="s">
        <v>11</v>
      </c>
      <c r="E88" s="22"/>
      <c r="F88" s="22" t="s">
        <v>137</v>
      </c>
      <c r="G88" s="59" t="s">
        <v>21</v>
      </c>
      <c r="H88" s="30">
        <v>0.024722222222222225</v>
      </c>
      <c r="I88" s="31">
        <f t="shared" si="1"/>
        <v>0.003531746031746032</v>
      </c>
    </row>
    <row r="89" spans="2:9" ht="12.75">
      <c r="B89" s="21">
        <v>58</v>
      </c>
      <c r="C89" s="22">
        <v>111</v>
      </c>
      <c r="D89" s="3" t="s">
        <v>53</v>
      </c>
      <c r="E89" s="22">
        <v>1977</v>
      </c>
      <c r="F89" s="22" t="s">
        <v>50</v>
      </c>
      <c r="G89" s="59" t="s">
        <v>52</v>
      </c>
      <c r="H89" s="30">
        <v>0.024745370370370372</v>
      </c>
      <c r="I89" s="31">
        <f t="shared" si="1"/>
        <v>0.0035350529100529105</v>
      </c>
    </row>
    <row r="90" spans="2:9" ht="12.75">
      <c r="B90" s="21">
        <v>59</v>
      </c>
      <c r="C90" s="22">
        <v>331</v>
      </c>
      <c r="D90" s="3" t="s">
        <v>77</v>
      </c>
      <c r="E90" s="22">
        <v>1960</v>
      </c>
      <c r="F90" s="22" t="s">
        <v>50</v>
      </c>
      <c r="G90" s="59" t="s">
        <v>76</v>
      </c>
      <c r="H90" s="30">
        <v>0.02475694444444445</v>
      </c>
      <c r="I90" s="31">
        <f t="shared" si="1"/>
        <v>0.0035367063492063497</v>
      </c>
    </row>
    <row r="91" spans="2:9" ht="12.75">
      <c r="B91" s="21">
        <v>60</v>
      </c>
      <c r="C91" s="22">
        <v>251</v>
      </c>
      <c r="D91" s="3" t="s">
        <v>63</v>
      </c>
      <c r="E91" s="22">
        <v>1970</v>
      </c>
      <c r="F91" s="22" t="s">
        <v>50</v>
      </c>
      <c r="G91" s="59" t="s">
        <v>62</v>
      </c>
      <c r="H91" s="30">
        <v>0.024780092592592597</v>
      </c>
      <c r="I91" s="31">
        <f t="shared" si="1"/>
        <v>0.003540013227513228</v>
      </c>
    </row>
    <row r="92" spans="2:9" ht="12.75">
      <c r="B92" s="21">
        <v>61</v>
      </c>
      <c r="C92" s="22">
        <v>462</v>
      </c>
      <c r="D92" s="3" t="s">
        <v>70</v>
      </c>
      <c r="E92" s="22">
        <v>1978</v>
      </c>
      <c r="F92" s="22" t="s">
        <v>50</v>
      </c>
      <c r="G92" s="59" t="s">
        <v>100</v>
      </c>
      <c r="H92" s="30">
        <v>0.025011574074074075</v>
      </c>
      <c r="I92" s="31">
        <f t="shared" si="1"/>
        <v>0.0035730820105820105</v>
      </c>
    </row>
    <row r="93" spans="2:9" ht="12.75">
      <c r="B93" s="21">
        <v>62</v>
      </c>
      <c r="C93" s="22">
        <v>4</v>
      </c>
      <c r="D93" s="3" t="s">
        <v>12</v>
      </c>
      <c r="E93" s="22">
        <v>1953</v>
      </c>
      <c r="F93" s="22" t="s">
        <v>137</v>
      </c>
      <c r="G93" s="59" t="s">
        <v>24</v>
      </c>
      <c r="H93" s="30">
        <v>0.025069444444444446</v>
      </c>
      <c r="I93" s="31">
        <f t="shared" si="1"/>
        <v>0.0035813492063492065</v>
      </c>
    </row>
    <row r="94" spans="2:9" ht="12.75">
      <c r="B94" s="21">
        <v>63</v>
      </c>
      <c r="C94" s="22">
        <v>433</v>
      </c>
      <c r="D94" s="3" t="s">
        <v>48</v>
      </c>
      <c r="E94" s="22">
        <v>1976</v>
      </c>
      <c r="F94" s="22" t="s">
        <v>50</v>
      </c>
      <c r="G94" s="59" t="s">
        <v>141</v>
      </c>
      <c r="H94" s="30">
        <v>0.02511574074074073</v>
      </c>
      <c r="I94" s="31">
        <f t="shared" si="1"/>
        <v>0.0035879629629629616</v>
      </c>
    </row>
    <row r="95" spans="2:9" ht="12.75">
      <c r="B95" s="21">
        <v>64</v>
      </c>
      <c r="C95" s="22">
        <v>11</v>
      </c>
      <c r="D95" s="3" t="s">
        <v>13</v>
      </c>
      <c r="E95" s="22">
        <v>1956</v>
      </c>
      <c r="F95" s="22" t="s">
        <v>137</v>
      </c>
      <c r="G95" s="59" t="s">
        <v>20</v>
      </c>
      <c r="H95" s="30">
        <v>0.0256712962962963</v>
      </c>
      <c r="I95" s="31">
        <f t="shared" si="1"/>
        <v>0.0036673280423280426</v>
      </c>
    </row>
    <row r="96" spans="2:9" ht="12.75">
      <c r="B96" s="21">
        <v>65</v>
      </c>
      <c r="C96" s="22">
        <v>12</v>
      </c>
      <c r="D96" s="3" t="s">
        <v>14</v>
      </c>
      <c r="E96" s="22">
        <v>1980</v>
      </c>
      <c r="F96" s="22" t="s">
        <v>137</v>
      </c>
      <c r="G96" s="59" t="s">
        <v>20</v>
      </c>
      <c r="H96" s="30">
        <v>0.02568287037037037</v>
      </c>
      <c r="I96" s="31">
        <f t="shared" si="1"/>
        <v>0.0036689814814814814</v>
      </c>
    </row>
    <row r="97" spans="2:9" ht="12.75">
      <c r="B97" s="21">
        <v>66</v>
      </c>
      <c r="C97" s="22">
        <v>312</v>
      </c>
      <c r="D97" s="3" t="s">
        <v>70</v>
      </c>
      <c r="E97" s="22">
        <v>1978</v>
      </c>
      <c r="F97" s="22" t="s">
        <v>50</v>
      </c>
      <c r="G97" s="59" t="s">
        <v>68</v>
      </c>
      <c r="H97" s="30">
        <v>0.026018518518518538</v>
      </c>
      <c r="I97" s="31">
        <f aca="true" t="shared" si="2" ref="I97:I112">H97/7</f>
        <v>0.0037169312169312197</v>
      </c>
    </row>
    <row r="98" spans="2:9" ht="12.75">
      <c r="B98" s="21">
        <v>67</v>
      </c>
      <c r="C98" s="22">
        <v>421</v>
      </c>
      <c r="D98" s="3" t="s">
        <v>85</v>
      </c>
      <c r="E98" s="22">
        <v>1975</v>
      </c>
      <c r="F98" s="22" t="s">
        <v>50</v>
      </c>
      <c r="G98" s="59" t="s">
        <v>124</v>
      </c>
      <c r="H98" s="30">
        <v>0.0262037037037037</v>
      </c>
      <c r="I98" s="31">
        <f t="shared" si="2"/>
        <v>0.003743386243386243</v>
      </c>
    </row>
    <row r="99" spans="2:9" ht="12.75">
      <c r="B99" s="21">
        <v>68</v>
      </c>
      <c r="C99" s="22">
        <v>211</v>
      </c>
      <c r="D99" s="3" t="s">
        <v>55</v>
      </c>
      <c r="E99" s="22">
        <v>1954</v>
      </c>
      <c r="F99" s="22" t="s">
        <v>50</v>
      </c>
      <c r="G99" s="59" t="s">
        <v>54</v>
      </c>
      <c r="H99" s="30">
        <v>0.02627314814814815</v>
      </c>
      <c r="I99" s="31">
        <f t="shared" si="2"/>
        <v>0.0037533068783068787</v>
      </c>
    </row>
    <row r="100" spans="2:9" ht="12.75">
      <c r="B100" s="21">
        <v>69</v>
      </c>
      <c r="C100" s="22">
        <v>614</v>
      </c>
      <c r="D100" s="3" t="s">
        <v>118</v>
      </c>
      <c r="E100" s="22">
        <v>1981</v>
      </c>
      <c r="F100" s="22" t="s">
        <v>50</v>
      </c>
      <c r="G100" s="59" t="s">
        <v>114</v>
      </c>
      <c r="H100" s="30">
        <v>0.026516203703703695</v>
      </c>
      <c r="I100" s="31">
        <f t="shared" si="2"/>
        <v>0.0037880291005290994</v>
      </c>
    </row>
    <row r="101" spans="2:9" ht="12.75">
      <c r="B101" s="21">
        <v>70</v>
      </c>
      <c r="C101" s="22">
        <v>461</v>
      </c>
      <c r="D101" s="3" t="s">
        <v>101</v>
      </c>
      <c r="E101" s="22">
        <v>1978</v>
      </c>
      <c r="F101" s="22" t="s">
        <v>50</v>
      </c>
      <c r="G101" s="59" t="s">
        <v>100</v>
      </c>
      <c r="H101" s="30">
        <v>0.026956018518518532</v>
      </c>
      <c r="I101" s="31">
        <f t="shared" si="2"/>
        <v>0.00385085978835979</v>
      </c>
    </row>
    <row r="102" spans="2:9" ht="12.75">
      <c r="B102" s="21">
        <v>71</v>
      </c>
      <c r="C102" s="22">
        <v>322</v>
      </c>
      <c r="D102" s="3" t="s">
        <v>74</v>
      </c>
      <c r="E102" s="22">
        <v>1980</v>
      </c>
      <c r="F102" s="22" t="s">
        <v>50</v>
      </c>
      <c r="G102" s="59" t="s">
        <v>72</v>
      </c>
      <c r="H102" s="30">
        <v>0.027442129629629636</v>
      </c>
      <c r="I102" s="31">
        <f t="shared" si="2"/>
        <v>0.003920304232804234</v>
      </c>
    </row>
    <row r="103" spans="2:9" ht="12.75">
      <c r="B103" s="21">
        <v>72</v>
      </c>
      <c r="C103" s="22">
        <v>10</v>
      </c>
      <c r="D103" s="3" t="s">
        <v>15</v>
      </c>
      <c r="E103" s="22">
        <v>1979</v>
      </c>
      <c r="F103" s="22" t="s">
        <v>137</v>
      </c>
      <c r="G103" s="59" t="s">
        <v>20</v>
      </c>
      <c r="H103" s="30">
        <v>0.027546296296296294</v>
      </c>
      <c r="I103" s="31">
        <f t="shared" si="2"/>
        <v>0.003935185185185185</v>
      </c>
    </row>
    <row r="104" spans="2:9" ht="12.75">
      <c r="B104" s="21">
        <v>73</v>
      </c>
      <c r="C104" s="22">
        <v>323</v>
      </c>
      <c r="D104" s="3" t="s">
        <v>75</v>
      </c>
      <c r="E104" s="22">
        <v>1947</v>
      </c>
      <c r="F104" s="22" t="s">
        <v>50</v>
      </c>
      <c r="G104" s="59" t="s">
        <v>72</v>
      </c>
      <c r="H104" s="30">
        <v>0.02777777777777779</v>
      </c>
      <c r="I104" s="31">
        <f t="shared" si="2"/>
        <v>0.00396825396825397</v>
      </c>
    </row>
    <row r="105" spans="2:9" ht="12.75">
      <c r="B105" s="21">
        <v>74</v>
      </c>
      <c r="C105" s="22">
        <v>313</v>
      </c>
      <c r="D105" s="3" t="s">
        <v>71</v>
      </c>
      <c r="E105" s="22">
        <v>1968</v>
      </c>
      <c r="F105" s="22" t="s">
        <v>50</v>
      </c>
      <c r="G105" s="59" t="s">
        <v>68</v>
      </c>
      <c r="H105" s="30">
        <v>0.028275462962962947</v>
      </c>
      <c r="I105" s="31">
        <f t="shared" si="2"/>
        <v>0.0040393518518518495</v>
      </c>
    </row>
    <row r="106" spans="2:9" ht="12.75">
      <c r="B106" s="21">
        <v>75</v>
      </c>
      <c r="C106" s="22">
        <v>17</v>
      </c>
      <c r="D106" s="3" t="s">
        <v>16</v>
      </c>
      <c r="E106" s="22"/>
      <c r="F106" s="22" t="s">
        <v>137</v>
      </c>
      <c r="G106" s="59" t="s">
        <v>21</v>
      </c>
      <c r="H106" s="30">
        <v>0.02908564814814815</v>
      </c>
      <c r="I106" s="31">
        <f t="shared" si="2"/>
        <v>0.004155092592592593</v>
      </c>
    </row>
    <row r="107" spans="2:9" ht="12.75">
      <c r="B107" s="21">
        <v>76</v>
      </c>
      <c r="C107" s="22">
        <v>613</v>
      </c>
      <c r="D107" s="3" t="s">
        <v>117</v>
      </c>
      <c r="E107" s="22">
        <v>1981</v>
      </c>
      <c r="F107" s="22" t="s">
        <v>50</v>
      </c>
      <c r="G107" s="59" t="s">
        <v>114</v>
      </c>
      <c r="H107" s="30">
        <v>0.0292361111111111</v>
      </c>
      <c r="I107" s="31">
        <f t="shared" si="2"/>
        <v>0.0041765873015873</v>
      </c>
    </row>
    <row r="108" spans="2:9" ht="12.75">
      <c r="B108" s="21">
        <v>77</v>
      </c>
      <c r="C108" s="22">
        <v>513</v>
      </c>
      <c r="D108" s="3" t="s">
        <v>106</v>
      </c>
      <c r="E108" s="22">
        <v>1986</v>
      </c>
      <c r="F108" s="22" t="s">
        <v>50</v>
      </c>
      <c r="G108" s="59" t="s">
        <v>104</v>
      </c>
      <c r="H108" s="30">
        <v>0.02944444444444444</v>
      </c>
      <c r="I108" s="31">
        <f t="shared" si="2"/>
        <v>0.004206349206349206</v>
      </c>
    </row>
    <row r="109" spans="2:9" ht="12.75">
      <c r="B109" s="21">
        <v>78</v>
      </c>
      <c r="C109" s="22">
        <v>615</v>
      </c>
      <c r="D109" s="3" t="s">
        <v>119</v>
      </c>
      <c r="E109" s="22">
        <v>1982</v>
      </c>
      <c r="F109" s="22" t="s">
        <v>50</v>
      </c>
      <c r="G109" s="59" t="s">
        <v>114</v>
      </c>
      <c r="H109" s="30">
        <v>0.0297337962962963</v>
      </c>
      <c r="I109" s="31">
        <f t="shared" si="2"/>
        <v>0.004247685185185186</v>
      </c>
    </row>
    <row r="110" spans="2:9" ht="12.75">
      <c r="B110" s="21">
        <v>79</v>
      </c>
      <c r="C110" s="22">
        <v>434</v>
      </c>
      <c r="D110" s="3" t="s">
        <v>90</v>
      </c>
      <c r="E110" s="22">
        <v>1956</v>
      </c>
      <c r="F110" s="22" t="s">
        <v>50</v>
      </c>
      <c r="G110" s="59" t="s">
        <v>141</v>
      </c>
      <c r="H110" s="30">
        <v>0.02997685185185186</v>
      </c>
      <c r="I110" s="31">
        <f t="shared" si="2"/>
        <v>0.004282407407407408</v>
      </c>
    </row>
    <row r="111" spans="2:9" ht="12.75">
      <c r="B111" s="21">
        <v>80</v>
      </c>
      <c r="C111" s="22">
        <v>511</v>
      </c>
      <c r="D111" s="3" t="s">
        <v>108</v>
      </c>
      <c r="E111" s="22">
        <v>1959</v>
      </c>
      <c r="F111" s="22" t="s">
        <v>50</v>
      </c>
      <c r="G111" s="59" t="s">
        <v>104</v>
      </c>
      <c r="H111" s="30">
        <v>0.03112268518518521</v>
      </c>
      <c r="I111" s="31">
        <f t="shared" si="2"/>
        <v>0.004446097883597887</v>
      </c>
    </row>
    <row r="112" spans="2:9" ht="13.5" thickBot="1">
      <c r="B112" s="23">
        <v>81</v>
      </c>
      <c r="C112" s="24">
        <v>1</v>
      </c>
      <c r="D112" s="5" t="s">
        <v>17</v>
      </c>
      <c r="E112" s="24">
        <v>1946</v>
      </c>
      <c r="F112" s="24" t="s">
        <v>137</v>
      </c>
      <c r="G112" s="60" t="s">
        <v>25</v>
      </c>
      <c r="H112" s="32">
        <v>0.03400462962962963</v>
      </c>
      <c r="I112" s="37">
        <f t="shared" si="2"/>
        <v>0.004857804232804233</v>
      </c>
    </row>
  </sheetData>
  <mergeCells count="2">
    <mergeCell ref="B2:D2"/>
    <mergeCell ref="B29:D29"/>
  </mergeCells>
  <printOptions/>
  <pageMargins left="0.75" right="0.75" top="1" bottom="1" header="0.5" footer="0.5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0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51</v>
      </c>
      <c r="D2" s="40" t="s">
        <v>104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0.18903935185185183</v>
      </c>
    </row>
    <row r="5" spans="3:5" ht="12.75">
      <c r="C5" s="16"/>
      <c r="D5" s="18" t="s">
        <v>31</v>
      </c>
      <c r="E5" s="36">
        <f>E21</f>
        <v>0.018969907407407408</v>
      </c>
    </row>
    <row r="6" spans="3:5" ht="12.75">
      <c r="C6" s="16"/>
      <c r="D6" s="18" t="s">
        <v>44</v>
      </c>
      <c r="E6" s="36">
        <f>E4-E5</f>
        <v>0.17006944444444444</v>
      </c>
    </row>
    <row r="7" spans="3:5" ht="12.75">
      <c r="C7" s="16"/>
      <c r="D7" s="18" t="s">
        <v>45</v>
      </c>
      <c r="E7" s="36">
        <f>E6/7</f>
        <v>0.02429563492063492</v>
      </c>
    </row>
    <row r="8" spans="3:5" ht="13.5" thickBot="1">
      <c r="C8" s="16"/>
      <c r="D8" s="19" t="s">
        <v>46</v>
      </c>
      <c r="E8" s="34">
        <f>IF(G28&lt;&gt;"",G28,"")</f>
        <v>17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511</v>
      </c>
      <c r="D12" s="4" t="s">
        <v>108</v>
      </c>
      <c r="E12" s="12">
        <v>1959</v>
      </c>
      <c r="F12" s="28">
        <f aca="true" t="shared" si="0" ref="F12:F18">IF(AND($C$22=$C12,$C$22&lt;&gt;""),$F$22,"")</f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</c>
      <c r="J12" s="28">
        <f aca="true" t="shared" si="4" ref="J12:J18">IF(AND($C$26=$C12,$C$26&lt;&gt;""),$F$26,"")</f>
        <v>0.03112268518518521</v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1</v>
      </c>
      <c r="N12" s="25">
        <f aca="true" t="shared" si="8" ref="N12:N18">IF(SUM(F12:L12),SUM(F12:L12),"")</f>
        <v>0.03112268518518521</v>
      </c>
      <c r="O12" s="28">
        <f aca="true" t="shared" si="9" ref="O12:O18">IF(SUM(F12:L12),AVERAGE(F12:L12),"")</f>
        <v>0.03112268518518521</v>
      </c>
      <c r="P12" s="29">
        <f aca="true" t="shared" si="10" ref="P12:P18">IF(SUM(F12:L12),MIN(F12:L12),"")</f>
        <v>0.03112268518518521</v>
      </c>
    </row>
    <row r="13" spans="2:16" ht="12.75">
      <c r="B13" s="21">
        <v>2</v>
      </c>
      <c r="C13" s="22">
        <v>512</v>
      </c>
      <c r="D13" s="3" t="s">
        <v>105</v>
      </c>
      <c r="E13" s="22">
        <v>1986</v>
      </c>
      <c r="F13" s="30">
        <f t="shared" si="0"/>
      </c>
      <c r="G13" s="30">
        <f t="shared" si="1"/>
      </c>
      <c r="H13" s="30">
        <f t="shared" si="2"/>
        <v>0.024004629629629626</v>
      </c>
      <c r="I13" s="30">
        <f t="shared" si="3"/>
      </c>
      <c r="J13" s="30">
        <f t="shared" si="4"/>
      </c>
      <c r="K13" s="30">
        <f t="shared" si="5"/>
      </c>
      <c r="L13" s="30">
        <f t="shared" si="6"/>
      </c>
      <c r="M13" s="22">
        <f t="shared" si="7"/>
        <v>1</v>
      </c>
      <c r="N13" s="26">
        <f t="shared" si="8"/>
        <v>0.024004629629629626</v>
      </c>
      <c r="O13" s="30">
        <f t="shared" si="9"/>
        <v>0.024004629629629626</v>
      </c>
      <c r="P13" s="31">
        <f t="shared" si="10"/>
        <v>0.024004629629629626</v>
      </c>
    </row>
    <row r="14" spans="2:16" ht="12.75">
      <c r="B14" s="21">
        <v>3</v>
      </c>
      <c r="C14" s="22">
        <v>513</v>
      </c>
      <c r="D14" s="3" t="s">
        <v>106</v>
      </c>
      <c r="E14" s="22">
        <v>1986</v>
      </c>
      <c r="F14" s="30">
        <f t="shared" si="0"/>
      </c>
      <c r="G14" s="30">
        <f t="shared" si="1"/>
      </c>
      <c r="H14" s="30">
        <f t="shared" si="2"/>
      </c>
      <c r="I14" s="30">
        <f t="shared" si="3"/>
        <v>0.02944444444444444</v>
      </c>
      <c r="J14" s="30">
        <f t="shared" si="4"/>
      </c>
      <c r="K14" s="30">
        <f t="shared" si="5"/>
      </c>
      <c r="L14" s="30">
        <f t="shared" si="6"/>
      </c>
      <c r="M14" s="22">
        <f t="shared" si="7"/>
        <v>1</v>
      </c>
      <c r="N14" s="26">
        <f t="shared" si="8"/>
        <v>0.02944444444444444</v>
      </c>
      <c r="O14" s="30">
        <f t="shared" si="9"/>
        <v>0.02944444444444444</v>
      </c>
      <c r="P14" s="31">
        <f t="shared" si="10"/>
        <v>0.02944444444444444</v>
      </c>
    </row>
    <row r="15" spans="2:16" ht="12.75">
      <c r="B15" s="21">
        <v>4</v>
      </c>
      <c r="C15" s="22">
        <v>514</v>
      </c>
      <c r="D15" s="3" t="s">
        <v>140</v>
      </c>
      <c r="E15" s="22">
        <v>1969</v>
      </c>
      <c r="F15" s="30">
        <f t="shared" si="0"/>
      </c>
      <c r="G15" s="30">
        <f t="shared" si="1"/>
        <v>0.019305555555555555</v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  <v>0.018356481481481474</v>
      </c>
      <c r="M15" s="22">
        <f t="shared" si="7"/>
        <v>2</v>
      </c>
      <c r="N15" s="26">
        <f t="shared" si="8"/>
        <v>0.03766203703703703</v>
      </c>
      <c r="O15" s="30">
        <f t="shared" si="9"/>
        <v>0.018831018518518514</v>
      </c>
      <c r="P15" s="31">
        <f t="shared" si="10"/>
        <v>0.018356481481481474</v>
      </c>
    </row>
    <row r="16" spans="2:16" ht="12.75">
      <c r="B16" s="21">
        <v>5</v>
      </c>
      <c r="C16" s="22">
        <v>515</v>
      </c>
      <c r="D16" s="3" t="s">
        <v>107</v>
      </c>
      <c r="E16" s="22">
        <v>1961</v>
      </c>
      <c r="F16" s="30">
        <f t="shared" si="0"/>
        <v>0.023495370370370368</v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  <v>0.024340277777777752</v>
      </c>
      <c r="L16" s="30">
        <f t="shared" si="6"/>
      </c>
      <c r="M16" s="22">
        <f t="shared" si="7"/>
        <v>2</v>
      </c>
      <c r="N16" s="26">
        <f t="shared" si="8"/>
        <v>0.04783564814814812</v>
      </c>
      <c r="O16" s="30">
        <f t="shared" si="9"/>
        <v>0.02391782407407406</v>
      </c>
      <c r="P16" s="31">
        <f t="shared" si="10"/>
        <v>0.023495370370370368</v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0.018969907407407408</v>
      </c>
      <c r="F21" s="12" t="s">
        <v>32</v>
      </c>
      <c r="G21" s="13">
        <v>18</v>
      </c>
    </row>
    <row r="22" spans="2:16" ht="12.75">
      <c r="B22" s="21">
        <v>1</v>
      </c>
      <c r="C22" s="22">
        <v>515</v>
      </c>
      <c r="D22" s="3" t="str">
        <f>IF(C22=C$12,D$12,IF(C22=C$13,D$13,IF(C22=C$14,D$14,IF(C22=C$15,D$15,IF(C22=C$16,D$16,IF(C22=C$17,D$17,IF(C22=C$18,D$18)))))))</f>
        <v>Renata Gawęda "Renata"</v>
      </c>
      <c r="E22" s="26">
        <v>0.042465277777777775</v>
      </c>
      <c r="F22" s="30">
        <f>E22-E21</f>
        <v>0.023495370370370368</v>
      </c>
      <c r="G22" s="33">
        <v>20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514</v>
      </c>
      <c r="D23" s="3" t="str">
        <f aca="true" t="shared" si="11" ref="D23:D28">IF(C23=C$12,D$12,IF(C23=C$13,D$13,IF(C23=C$14,D$14,IF(C23=C$15,D$15,IF(C23=C$16,D$16,IF(C23=C$17,D$17,IF(C23=C$18,D$18)))))))</f>
        <v>Piotr Dąbrowski "Pit"</v>
      </c>
      <c r="E23" s="26">
        <v>0.06177083333333333</v>
      </c>
      <c r="F23" s="30">
        <f aca="true" t="shared" si="12" ref="F23:F28">E23-E22</f>
        <v>0.019305555555555555</v>
      </c>
      <c r="G23" s="33">
        <v>14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512</v>
      </c>
      <c r="D24" s="3" t="str">
        <f t="shared" si="11"/>
        <v>Adam Gawęda "Smoku"</v>
      </c>
      <c r="E24" s="26">
        <v>0.08577546296296296</v>
      </c>
      <c r="F24" s="30">
        <f t="shared" si="12"/>
        <v>0.024004629629629626</v>
      </c>
      <c r="G24" s="33">
        <v>16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513</v>
      </c>
      <c r="D25" s="3" t="str">
        <f t="shared" si="11"/>
        <v>Joanna Rembowska</v>
      </c>
      <c r="E25" s="26">
        <v>0.1152199074074074</v>
      </c>
      <c r="F25" s="30">
        <f t="shared" si="12"/>
        <v>0.02944444444444444</v>
      </c>
      <c r="G25" s="33">
        <v>15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511</v>
      </c>
      <c r="D26" s="3" t="str">
        <f t="shared" si="11"/>
        <v>Bożena Badurek "Bożena"</v>
      </c>
      <c r="E26" s="26">
        <v>0.1463425925925926</v>
      </c>
      <c r="F26" s="30">
        <f t="shared" si="12"/>
        <v>0.03112268518518521</v>
      </c>
      <c r="G26" s="33">
        <v>18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515</v>
      </c>
      <c r="D27" s="3" t="str">
        <f t="shared" si="11"/>
        <v>Renata Gawęda "Renata"</v>
      </c>
      <c r="E27" s="26">
        <v>0.17068287037037036</v>
      </c>
      <c r="F27" s="30">
        <f t="shared" si="12"/>
        <v>0.024340277777777752</v>
      </c>
      <c r="G27" s="33">
        <v>18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514</v>
      </c>
      <c r="D28" s="5" t="str">
        <f t="shared" si="11"/>
        <v>Piotr Dąbrowski "Pit"</v>
      </c>
      <c r="E28" s="27">
        <v>0.18903935185185183</v>
      </c>
      <c r="F28" s="32">
        <f t="shared" si="12"/>
        <v>0.018356481481481474</v>
      </c>
      <c r="G28" s="34">
        <v>17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1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52</v>
      </c>
      <c r="D2" s="40" t="s">
        <v>19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0.18609953703703705</v>
      </c>
    </row>
    <row r="5" spans="3:5" ht="12.75">
      <c r="C5" s="16"/>
      <c r="D5" s="18" t="s">
        <v>31</v>
      </c>
      <c r="E5" s="36">
        <f>E21</f>
        <v>0.018969907407407408</v>
      </c>
    </row>
    <row r="6" spans="3:5" ht="12.75">
      <c r="C6" s="16"/>
      <c r="D6" s="18" t="s">
        <v>44</v>
      </c>
      <c r="E6" s="36">
        <f>E4-E5</f>
        <v>0.16712962962962963</v>
      </c>
    </row>
    <row r="7" spans="3:5" ht="12.75">
      <c r="C7" s="16"/>
      <c r="D7" s="18" t="s">
        <v>45</v>
      </c>
      <c r="E7" s="36">
        <f>E6/7</f>
        <v>0.023875661375661376</v>
      </c>
    </row>
    <row r="8" spans="3:5" ht="13.5" thickBot="1">
      <c r="C8" s="16"/>
      <c r="D8" s="19" t="s">
        <v>46</v>
      </c>
      <c r="E8" s="34">
        <f>IF(G28&lt;&gt;"",G28,"")</f>
        <v>15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521</v>
      </c>
      <c r="D12" s="4" t="s">
        <v>109</v>
      </c>
      <c r="E12" s="12">
        <v>1962</v>
      </c>
      <c r="F12" s="28">
        <f aca="true" t="shared" si="0" ref="F12:F18">IF(AND($C$22=$C12,$C$22&lt;&gt;""),$F$22,"")</f>
        <v>0.020509259259259262</v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1</v>
      </c>
      <c r="N12" s="25">
        <f aca="true" t="shared" si="8" ref="N12:N18">IF(SUM(F12:L12),SUM(F12:L12),"")</f>
        <v>0.020509259259259262</v>
      </c>
      <c r="O12" s="28">
        <f aca="true" t="shared" si="9" ref="O12:O18">IF(SUM(F12:L12),AVERAGE(F12:L12),"")</f>
        <v>0.020509259259259262</v>
      </c>
      <c r="P12" s="29">
        <f aca="true" t="shared" si="10" ref="P12:P18">IF(SUM(F12:L12),MIN(F12:L12),"")</f>
        <v>0.020509259259259262</v>
      </c>
    </row>
    <row r="13" spans="2:16" ht="12.75">
      <c r="B13" s="21">
        <v>2</v>
      </c>
      <c r="C13" s="22">
        <v>522</v>
      </c>
      <c r="D13" s="3" t="s">
        <v>110</v>
      </c>
      <c r="E13" s="22">
        <v>1978</v>
      </c>
      <c r="F13" s="30">
        <f t="shared" si="0"/>
      </c>
      <c r="G13" s="30">
        <f t="shared" si="1"/>
        <v>0.02232638888888889</v>
      </c>
      <c r="H13" s="30">
        <f t="shared" si="2"/>
      </c>
      <c r="I13" s="30">
        <f t="shared" si="3"/>
      </c>
      <c r="J13" s="30">
        <f t="shared" si="4"/>
      </c>
      <c r="K13" s="30">
        <f t="shared" si="5"/>
      </c>
      <c r="L13" s="30">
        <f t="shared" si="6"/>
      </c>
      <c r="M13" s="22">
        <f t="shared" si="7"/>
        <v>1</v>
      </c>
      <c r="N13" s="26">
        <f t="shared" si="8"/>
        <v>0.02232638888888889</v>
      </c>
      <c r="O13" s="30">
        <f t="shared" si="9"/>
        <v>0.02232638888888889</v>
      </c>
      <c r="P13" s="31">
        <f t="shared" si="10"/>
        <v>0.02232638888888889</v>
      </c>
    </row>
    <row r="14" spans="2:16" ht="12.75">
      <c r="B14" s="21">
        <v>3</v>
      </c>
      <c r="C14" s="22">
        <v>523</v>
      </c>
      <c r="D14" s="3" t="s">
        <v>111</v>
      </c>
      <c r="E14" s="22">
        <v>1953</v>
      </c>
      <c r="F14" s="30">
        <f t="shared" si="0"/>
      </c>
      <c r="G14" s="30">
        <f t="shared" si="1"/>
      </c>
      <c r="H14" s="30">
        <f t="shared" si="2"/>
      </c>
      <c r="I14" s="30">
        <f t="shared" si="3"/>
      </c>
      <c r="J14" s="30">
        <f t="shared" si="4"/>
        <v>0.020983796296296306</v>
      </c>
      <c r="K14" s="30">
        <f t="shared" si="5"/>
      </c>
      <c r="L14" s="30">
        <f t="shared" si="6"/>
      </c>
      <c r="M14" s="22">
        <f t="shared" si="7"/>
        <v>1</v>
      </c>
      <c r="N14" s="26">
        <f t="shared" si="8"/>
        <v>0.020983796296296306</v>
      </c>
      <c r="O14" s="30">
        <f t="shared" si="9"/>
        <v>0.020983796296296306</v>
      </c>
      <c r="P14" s="31">
        <f t="shared" si="10"/>
        <v>0.020983796296296306</v>
      </c>
    </row>
    <row r="15" spans="2:16" ht="12.75">
      <c r="B15" s="21">
        <v>4</v>
      </c>
      <c r="C15" s="22">
        <v>524</v>
      </c>
      <c r="D15" s="3" t="s">
        <v>113</v>
      </c>
      <c r="E15" s="22">
        <v>1953</v>
      </c>
      <c r="F15" s="30">
        <f t="shared" si="0"/>
      </c>
      <c r="G15" s="30">
        <f t="shared" si="1"/>
      </c>
      <c r="H15" s="30">
        <f t="shared" si="2"/>
        <v>0.023657407407407405</v>
      </c>
      <c r="I15" s="30">
        <f t="shared" si="3"/>
      </c>
      <c r="J15" s="30">
        <f t="shared" si="4"/>
      </c>
      <c r="K15" s="30">
        <f t="shared" si="5"/>
        <v>0.02417824074074071</v>
      </c>
      <c r="L15" s="30">
        <f t="shared" si="6"/>
      </c>
      <c r="M15" s="22">
        <f t="shared" si="7"/>
        <v>2</v>
      </c>
      <c r="N15" s="26">
        <f t="shared" si="8"/>
        <v>0.04783564814814811</v>
      </c>
      <c r="O15" s="30">
        <f t="shared" si="9"/>
        <v>0.023917824074074057</v>
      </c>
      <c r="P15" s="31">
        <f t="shared" si="10"/>
        <v>0.023657407407407405</v>
      </c>
    </row>
    <row r="16" spans="2:16" ht="12.75">
      <c r="B16" s="21">
        <v>5</v>
      </c>
      <c r="C16" s="22">
        <v>525</v>
      </c>
      <c r="D16" s="3" t="s">
        <v>112</v>
      </c>
      <c r="E16" s="22">
        <v>1956</v>
      </c>
      <c r="F16" s="30">
        <f t="shared" si="0"/>
      </c>
      <c r="G16" s="30">
        <f t="shared" si="1"/>
      </c>
      <c r="H16" s="30">
        <f t="shared" si="2"/>
      </c>
      <c r="I16" s="30">
        <f t="shared" si="3"/>
        <v>0.03164351851851853</v>
      </c>
      <c r="J16" s="30">
        <f t="shared" si="4"/>
      </c>
      <c r="K16" s="30">
        <f t="shared" si="5"/>
      </c>
      <c r="L16" s="30">
        <f t="shared" si="6"/>
        <v>0.023831018518518543</v>
      </c>
      <c r="M16" s="22">
        <f t="shared" si="7"/>
        <v>2</v>
      </c>
      <c r="N16" s="26">
        <f t="shared" si="8"/>
        <v>0.05547453703703707</v>
      </c>
      <c r="O16" s="30">
        <f t="shared" si="9"/>
        <v>0.027737268518518536</v>
      </c>
      <c r="P16" s="31">
        <f t="shared" si="10"/>
        <v>0.023831018518518543</v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0.018969907407407408</v>
      </c>
      <c r="F21" s="12" t="s">
        <v>32</v>
      </c>
      <c r="G21" s="13">
        <v>19</v>
      </c>
    </row>
    <row r="22" spans="2:16" ht="12.75">
      <c r="B22" s="21">
        <v>1</v>
      </c>
      <c r="C22" s="22">
        <v>521</v>
      </c>
      <c r="D22" s="3" t="str">
        <f>IF(C22=C$12,D$12,IF(C22=C$13,D$13,IF(C22=C$14,D$14,IF(C22=C$15,D$15,IF(C22=C$16,D$16,IF(C22=C$17,D$17,IF(C22=C$18,D$18)))))))</f>
        <v>Konrad Różycki "konroz"</v>
      </c>
      <c r="E22" s="26">
        <v>0.03947916666666667</v>
      </c>
      <c r="F22" s="30">
        <f>E22-E21</f>
        <v>0.020509259259259262</v>
      </c>
      <c r="G22" s="33">
        <v>16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522</v>
      </c>
      <c r="D23" s="3" t="str">
        <f aca="true" t="shared" si="11" ref="D23:D28">IF(C23=C$12,D$12,IF(C23=C$13,D$13,IF(C23=C$14,D$14,IF(C23=C$15,D$15,IF(C23=C$16,D$16,IF(C23=C$17,D$17,IF(C23=C$18,D$18)))))))</f>
        <v>Jakub Zabłocki</v>
      </c>
      <c r="E23" s="26">
        <v>0.06180555555555556</v>
      </c>
      <c r="F23" s="30">
        <f aca="true" t="shared" si="12" ref="F23:F28">E23-E22</f>
        <v>0.02232638888888889</v>
      </c>
      <c r="G23" s="33">
        <v>15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524</v>
      </c>
      <c r="D24" s="3" t="str">
        <f t="shared" si="11"/>
        <v>Bogdan Krysiński</v>
      </c>
      <c r="E24" s="26">
        <v>0.08546296296296296</v>
      </c>
      <c r="F24" s="30">
        <f t="shared" si="12"/>
        <v>0.023657407407407405</v>
      </c>
      <c r="G24" s="33">
        <v>15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525</v>
      </c>
      <c r="D25" s="3" t="str">
        <f t="shared" si="11"/>
        <v>Marek Pytkowski "keram"</v>
      </c>
      <c r="E25" s="26">
        <v>0.11710648148148149</v>
      </c>
      <c r="F25" s="30">
        <f t="shared" si="12"/>
        <v>0.03164351851851853</v>
      </c>
      <c r="G25" s="33">
        <v>18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523</v>
      </c>
      <c r="D26" s="3" t="str">
        <f t="shared" si="11"/>
        <v>Bogdan Piątek "BOP"</v>
      </c>
      <c r="E26" s="26">
        <v>0.1380902777777778</v>
      </c>
      <c r="F26" s="30">
        <f t="shared" si="12"/>
        <v>0.020983796296296306</v>
      </c>
      <c r="G26" s="33">
        <v>15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524</v>
      </c>
      <c r="D27" s="3" t="str">
        <f t="shared" si="11"/>
        <v>Bogdan Krysiński</v>
      </c>
      <c r="E27" s="26">
        <v>0.1622685185185185</v>
      </c>
      <c r="F27" s="30">
        <f t="shared" si="12"/>
        <v>0.02417824074074071</v>
      </c>
      <c r="G27" s="33">
        <v>15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525</v>
      </c>
      <c r="D28" s="5" t="str">
        <f t="shared" si="11"/>
        <v>Marek Pytkowski "keram"</v>
      </c>
      <c r="E28" s="27">
        <v>0.18609953703703705</v>
      </c>
      <c r="F28" s="32">
        <f t="shared" si="12"/>
        <v>0.023831018518518543</v>
      </c>
      <c r="G28" s="34">
        <v>15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22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61</v>
      </c>
      <c r="D2" s="40" t="s">
        <v>114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0.18788194444444442</v>
      </c>
    </row>
    <row r="5" spans="3:5" ht="12.75">
      <c r="C5" s="16"/>
      <c r="D5" s="18" t="s">
        <v>31</v>
      </c>
      <c r="E5" s="36">
        <f>E21</f>
        <v>0.020983796296296296</v>
      </c>
    </row>
    <row r="6" spans="3:5" ht="12.75">
      <c r="C6" s="16"/>
      <c r="D6" s="18" t="s">
        <v>44</v>
      </c>
      <c r="E6" s="36">
        <f>E4-E5</f>
        <v>0.16689814814814813</v>
      </c>
    </row>
    <row r="7" spans="3:5" ht="12.75">
      <c r="C7" s="16"/>
      <c r="D7" s="18" t="s">
        <v>45</v>
      </c>
      <c r="E7" s="36">
        <f>E6/7</f>
        <v>0.02384259259259259</v>
      </c>
    </row>
    <row r="8" spans="3:5" ht="13.5" thickBot="1">
      <c r="C8" s="16"/>
      <c r="D8" s="19" t="s">
        <v>46</v>
      </c>
      <c r="E8" s="34">
        <f>IF(G28&lt;&gt;"",G28,"")</f>
        <v>16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611</v>
      </c>
      <c r="D12" s="4" t="s">
        <v>115</v>
      </c>
      <c r="E12" s="12">
        <v>1982</v>
      </c>
      <c r="F12" s="28">
        <f aca="true" t="shared" si="0" ref="F12:F18">IF(AND($C$22=$C12,$C$22&lt;&gt;""),$F$22,"")</f>
        <v>0.020428240740740743</v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  <v>0.019606481481481475</v>
      </c>
      <c r="M12" s="12">
        <f aca="true" t="shared" si="7" ref="M12:M18">IF(SUM(F12:L12)&lt;&gt;0,N12/O12,"")</f>
        <v>2</v>
      </c>
      <c r="N12" s="25">
        <f aca="true" t="shared" si="8" ref="N12:N18">IF(SUM(F12:L12),SUM(F12:L12),"")</f>
        <v>0.04003472222222222</v>
      </c>
      <c r="O12" s="28">
        <f aca="true" t="shared" si="9" ref="O12:O18">IF(SUM(F12:L12),AVERAGE(F12:L12),"")</f>
        <v>0.02001736111111111</v>
      </c>
      <c r="P12" s="29">
        <f aca="true" t="shared" si="10" ref="P12:P18">IF(SUM(F12:L12),MIN(F12:L12),"")</f>
        <v>0.019606481481481475</v>
      </c>
    </row>
    <row r="13" spans="2:16" ht="12.75">
      <c r="B13" s="21">
        <v>2</v>
      </c>
      <c r="C13" s="22">
        <v>612</v>
      </c>
      <c r="D13" s="3" t="s">
        <v>116</v>
      </c>
      <c r="E13" s="22">
        <v>1974</v>
      </c>
      <c r="F13" s="30">
        <f t="shared" si="0"/>
      </c>
      <c r="G13" s="30">
        <f t="shared" si="1"/>
      </c>
      <c r="H13" s="30">
        <f t="shared" si="2"/>
      </c>
      <c r="I13" s="30">
        <f t="shared" si="3"/>
        <v>0.02085648148148149</v>
      </c>
      <c r="J13" s="30">
        <f t="shared" si="4"/>
      </c>
      <c r="K13" s="30">
        <f t="shared" si="5"/>
      </c>
      <c r="L13" s="30">
        <f t="shared" si="6"/>
      </c>
      <c r="M13" s="22">
        <f t="shared" si="7"/>
        <v>1</v>
      </c>
      <c r="N13" s="26">
        <f t="shared" si="8"/>
        <v>0.02085648148148149</v>
      </c>
      <c r="O13" s="30">
        <f t="shared" si="9"/>
        <v>0.02085648148148149</v>
      </c>
      <c r="P13" s="31">
        <f t="shared" si="10"/>
        <v>0.02085648148148149</v>
      </c>
    </row>
    <row r="14" spans="2:16" ht="12.75">
      <c r="B14" s="21">
        <v>3</v>
      </c>
      <c r="C14" s="22">
        <v>613</v>
      </c>
      <c r="D14" s="3" t="s">
        <v>117</v>
      </c>
      <c r="E14" s="22">
        <v>1981</v>
      </c>
      <c r="F14" s="30">
        <f t="shared" si="0"/>
      </c>
      <c r="G14" s="30">
        <f t="shared" si="1"/>
        <v>0.0292361111111111</v>
      </c>
      <c r="H14" s="30">
        <f t="shared" si="2"/>
      </c>
      <c r="I14" s="30">
        <f t="shared" si="3"/>
      </c>
      <c r="J14" s="30">
        <f t="shared" si="4"/>
      </c>
      <c r="K14" s="30">
        <f t="shared" si="5"/>
      </c>
      <c r="L14" s="30">
        <f t="shared" si="6"/>
      </c>
      <c r="M14" s="22">
        <f t="shared" si="7"/>
        <v>1</v>
      </c>
      <c r="N14" s="26">
        <f t="shared" si="8"/>
        <v>0.0292361111111111</v>
      </c>
      <c r="O14" s="30">
        <f t="shared" si="9"/>
        <v>0.0292361111111111</v>
      </c>
      <c r="P14" s="31">
        <f t="shared" si="10"/>
        <v>0.0292361111111111</v>
      </c>
    </row>
    <row r="15" spans="2:16" ht="12.75">
      <c r="B15" s="21">
        <v>4</v>
      </c>
      <c r="C15" s="22">
        <v>614</v>
      </c>
      <c r="D15" s="3" t="s">
        <v>118</v>
      </c>
      <c r="E15" s="22">
        <v>1981</v>
      </c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  <v>0.026516203703703695</v>
      </c>
      <c r="K15" s="30">
        <f t="shared" si="5"/>
      </c>
      <c r="L15" s="30">
        <f t="shared" si="6"/>
      </c>
      <c r="M15" s="22">
        <f t="shared" si="7"/>
        <v>1</v>
      </c>
      <c r="N15" s="26">
        <f t="shared" si="8"/>
        <v>0.026516203703703695</v>
      </c>
      <c r="O15" s="30">
        <f t="shared" si="9"/>
        <v>0.026516203703703695</v>
      </c>
      <c r="P15" s="31">
        <f t="shared" si="10"/>
        <v>0.026516203703703695</v>
      </c>
    </row>
    <row r="16" spans="2:16" ht="12.75">
      <c r="B16" s="21">
        <v>5</v>
      </c>
      <c r="C16" s="22">
        <v>615</v>
      </c>
      <c r="D16" s="3" t="s">
        <v>119</v>
      </c>
      <c r="E16" s="22">
        <v>1982</v>
      </c>
      <c r="F16" s="30">
        <f t="shared" si="0"/>
      </c>
      <c r="G16" s="30">
        <f t="shared" si="1"/>
      </c>
      <c r="H16" s="30">
        <f t="shared" si="2"/>
        <v>0.0297337962962963</v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  <v>1</v>
      </c>
      <c r="N16" s="26">
        <f t="shared" si="8"/>
        <v>0.0297337962962963</v>
      </c>
      <c r="O16" s="30">
        <f t="shared" si="9"/>
        <v>0.0297337962962963</v>
      </c>
      <c r="P16" s="31">
        <f t="shared" si="10"/>
        <v>0.0297337962962963</v>
      </c>
    </row>
    <row r="17" spans="2:16" ht="12.75">
      <c r="B17" s="21">
        <v>6</v>
      </c>
      <c r="C17" s="22">
        <v>616</v>
      </c>
      <c r="D17" s="3" t="s">
        <v>120</v>
      </c>
      <c r="E17" s="22">
        <v>1982</v>
      </c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  <v>0.02052083333333332</v>
      </c>
      <c r="L17" s="30">
        <f t="shared" si="6"/>
      </c>
      <c r="M17" s="22">
        <f t="shared" si="7"/>
        <v>1</v>
      </c>
      <c r="N17" s="26">
        <f t="shared" si="8"/>
        <v>0.02052083333333332</v>
      </c>
      <c r="O17" s="30">
        <f t="shared" si="9"/>
        <v>0.02052083333333332</v>
      </c>
      <c r="P17" s="31">
        <f t="shared" si="10"/>
        <v>0.02052083333333332</v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0.020983796296296296</v>
      </c>
      <c r="F21" s="12" t="s">
        <v>32</v>
      </c>
      <c r="G21" s="13">
        <v>20</v>
      </c>
    </row>
    <row r="22" spans="2:16" ht="12.75">
      <c r="B22" s="21">
        <v>1</v>
      </c>
      <c r="C22" s="22">
        <v>611</v>
      </c>
      <c r="D22" s="3" t="str">
        <f>IF(C22=C$12,D$12,IF(C22=C$13,D$13,IF(C22=C$14,D$14,IF(C22=C$15,D$15,IF(C22=C$16,D$16,IF(C22=C$17,D$17,IF(C22=C$18,D$18)))))))</f>
        <v>Radosław Podbielski</v>
      </c>
      <c r="E22" s="26">
        <v>0.04141203703703704</v>
      </c>
      <c r="F22" s="30">
        <f>E22-E21</f>
        <v>0.020428240740740743</v>
      </c>
      <c r="G22" s="33">
        <v>18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613</v>
      </c>
      <c r="D23" s="3" t="str">
        <f aca="true" t="shared" si="11" ref="D23:D28">IF(C23=C$12,D$12,IF(C23=C$13,D$13,IF(C23=C$14,D$14,IF(C23=C$15,D$15,IF(C23=C$16,D$16,IF(C23=C$17,D$17,IF(C23=C$18,D$18)))))))</f>
        <v>Paweł Gumiński</v>
      </c>
      <c r="E23" s="26">
        <v>0.07064814814814814</v>
      </c>
      <c r="F23" s="30">
        <f aca="true" t="shared" si="12" ref="F23:F28">E23-E22</f>
        <v>0.0292361111111111</v>
      </c>
      <c r="G23" s="33">
        <v>19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615</v>
      </c>
      <c r="D24" s="3" t="str">
        <f t="shared" si="11"/>
        <v>Ewa Gajda</v>
      </c>
      <c r="E24" s="26">
        <v>0.10038194444444444</v>
      </c>
      <c r="F24" s="30">
        <f t="shared" si="12"/>
        <v>0.0297337962962963</v>
      </c>
      <c r="G24" s="33">
        <v>20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612</v>
      </c>
      <c r="D25" s="3" t="str">
        <f t="shared" si="11"/>
        <v>Marek Podbielski</v>
      </c>
      <c r="E25" s="26">
        <v>0.12123842592592593</v>
      </c>
      <c r="F25" s="30">
        <f t="shared" si="12"/>
        <v>0.02085648148148149</v>
      </c>
      <c r="G25" s="33">
        <v>19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614</v>
      </c>
      <c r="D26" s="3" t="str">
        <f t="shared" si="11"/>
        <v>Michał Serwatka</v>
      </c>
      <c r="E26" s="26">
        <v>0.14775462962962962</v>
      </c>
      <c r="F26" s="30">
        <f t="shared" si="12"/>
        <v>0.026516203703703695</v>
      </c>
      <c r="G26" s="33">
        <v>19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616</v>
      </c>
      <c r="D27" s="3" t="str">
        <f t="shared" si="11"/>
        <v>Paweł Korzeniecki</v>
      </c>
      <c r="E27" s="26">
        <v>0.16827546296296295</v>
      </c>
      <c r="F27" s="30">
        <f t="shared" si="12"/>
        <v>0.02052083333333332</v>
      </c>
      <c r="G27" s="33">
        <v>16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611</v>
      </c>
      <c r="D28" s="5" t="str">
        <f t="shared" si="11"/>
        <v>Radosław Podbielski</v>
      </c>
      <c r="E28" s="27">
        <v>0.18788194444444442</v>
      </c>
      <c r="F28" s="32">
        <f t="shared" si="12"/>
        <v>0.019606481481481475</v>
      </c>
      <c r="G28" s="34">
        <v>16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2:P28"/>
  <sheetViews>
    <sheetView workbookViewId="0" topLeftCell="A1">
      <selection activeCell="I23" sqref="I23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11</v>
      </c>
      <c r="D2" s="40" t="s">
        <v>52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0.18150462962962963</v>
      </c>
    </row>
    <row r="5" spans="3:5" ht="12.75">
      <c r="C5" s="16"/>
      <c r="D5" s="18" t="s">
        <v>31</v>
      </c>
      <c r="E5" s="36">
        <f>E21</f>
        <v>0</v>
      </c>
    </row>
    <row r="6" spans="3:5" ht="12.75">
      <c r="C6" s="16"/>
      <c r="D6" s="18" t="s">
        <v>44</v>
      </c>
      <c r="E6" s="36">
        <f>E4-E5</f>
        <v>0.18150462962962963</v>
      </c>
    </row>
    <row r="7" spans="3:5" ht="12.75">
      <c r="C7" s="16"/>
      <c r="D7" s="18" t="s">
        <v>45</v>
      </c>
      <c r="E7" s="36">
        <f>E6/7</f>
        <v>0.025929232804232805</v>
      </c>
    </row>
    <row r="8" spans="3:5" ht="13.5" thickBot="1">
      <c r="C8" s="16"/>
      <c r="D8" s="19" t="s">
        <v>46</v>
      </c>
      <c r="E8" s="34">
        <f>IF(G28&lt;&gt;"",G28,"")</f>
        <v>13</v>
      </c>
    </row>
    <row r="9" ht="13.5" thickBot="1"/>
    <row r="10" spans="2:16" ht="12.75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111</v>
      </c>
      <c r="D12" s="4" t="s">
        <v>53</v>
      </c>
      <c r="E12" s="12">
        <v>1977</v>
      </c>
      <c r="F12" s="28">
        <f>IF(AND($C$22=$C12,$C$22&lt;&gt;""),$F$22,"")</f>
        <v>0.024745370370370372</v>
      </c>
      <c r="G12" s="28">
        <f>IF(AND($C$23=$C12,$C$23&lt;&gt;""),$F$23,"")</f>
        <v>0.025543981481481477</v>
      </c>
      <c r="H12" s="28">
        <f>IF(AND($C$24=$C12,$C$24&lt;&gt;""),$F$24,"")</f>
        <v>0.026377314814814812</v>
      </c>
      <c r="I12" s="28">
        <f>IF(AND($C$25=$C12,$C$25&lt;&gt;""),$F$25,"")</f>
        <v>0.02532407407407407</v>
      </c>
      <c r="J12" s="28">
        <f>IF(AND($C$26=$C12,$C$26&lt;&gt;""),$F$26,"")</f>
        <v>0.025740740740740745</v>
      </c>
      <c r="K12" s="28">
        <f>IF(AND($C$27=$C12,$C$27&lt;&gt;""),$F$27,"")</f>
        <v>0.02704861111111112</v>
      </c>
      <c r="L12" s="28">
        <f>IF(AND($C$28=$C12,$C$28&lt;&gt;""),$F$28,"")</f>
        <v>0.026724537037037033</v>
      </c>
      <c r="M12" s="12">
        <f>IF(SUM(F12:L12)&lt;&gt;0,N12/O12,"")</f>
        <v>7</v>
      </c>
      <c r="N12" s="25">
        <f>IF(SUM(F12:L12),SUM(F12:L12),"")</f>
        <v>0.18150462962962963</v>
      </c>
      <c r="O12" s="28">
        <f>IF(SUM(F12:L12),AVERAGE(F12:L12),"")</f>
        <v>0.025929232804232805</v>
      </c>
      <c r="P12" s="29">
        <f>IF(SUM(F12:L12),MIN(F12:L12),"")</f>
        <v>0.024745370370370372</v>
      </c>
    </row>
    <row r="13" spans="2:16" ht="12.75">
      <c r="B13" s="21">
        <v>2</v>
      </c>
      <c r="C13" s="22"/>
      <c r="D13" s="3"/>
      <c r="E13" s="22"/>
      <c r="F13" s="30"/>
      <c r="G13" s="30"/>
      <c r="H13" s="30"/>
      <c r="I13" s="30"/>
      <c r="J13" s="30"/>
      <c r="K13" s="30"/>
      <c r="L13" s="30"/>
      <c r="M13" s="22"/>
      <c r="N13" s="26"/>
      <c r="O13" s="30"/>
      <c r="P13" s="31"/>
    </row>
    <row r="14" spans="2:16" ht="12.75">
      <c r="B14" s="21">
        <v>3</v>
      </c>
      <c r="C14" s="22"/>
      <c r="D14" s="3"/>
      <c r="E14" s="22"/>
      <c r="F14" s="30">
        <f>IF(AND($C$22=$C14,$C$22&lt;&gt;""),$F$22,"")</f>
      </c>
      <c r="G14" s="30">
        <f>IF(AND($C$23=$C14,$C$23&lt;&gt;""),$F$23,"")</f>
      </c>
      <c r="H14" s="30">
        <f>IF(AND($C$24=$C14,$C$24&lt;&gt;""),$F$24,"")</f>
      </c>
      <c r="I14" s="30">
        <f>IF(AND($C$25=$C14,$C$25&lt;&gt;""),$F$25,"")</f>
      </c>
      <c r="J14" s="30">
        <f>IF(AND($C$26=$C14,$C$26&lt;&gt;""),$F$26,"")</f>
      </c>
      <c r="K14" s="30">
        <f>IF(AND($C$27=$C14,$C$27&lt;&gt;""),$F$27,"")</f>
      </c>
      <c r="L14" s="30">
        <f>IF(AND($C$28=$C14,$C$28&lt;&gt;""),$F$28,"")</f>
      </c>
      <c r="M14" s="22">
        <f>IF(SUM(F14:L14)&lt;&gt;0,N14/O14,"")</f>
      </c>
      <c r="N14" s="26">
        <f>IF(SUM(F14:L14),SUM(F14:L14),"")</f>
      </c>
      <c r="O14" s="30">
        <f>IF(SUM(F14:L14),AVERAGE(F14:L14),"")</f>
      </c>
      <c r="P14" s="31">
        <f>IF(SUM(F14:L14),MIN(F14:L14),"")</f>
      </c>
    </row>
    <row r="15" spans="2:16" ht="12.75">
      <c r="B15" s="21">
        <v>4</v>
      </c>
      <c r="C15" s="22"/>
      <c r="D15" s="3"/>
      <c r="E15" s="22"/>
      <c r="F15" s="30">
        <f>IF(AND($C$22=$C15,$C$22&lt;&gt;""),$F$22,"")</f>
      </c>
      <c r="G15" s="30">
        <f>IF(AND($C$23=$C15,$C$23&lt;&gt;""),$F$23,"")</f>
      </c>
      <c r="H15" s="30">
        <f>IF(AND($C$24=$C15,$C$24&lt;&gt;""),$F$24,"")</f>
      </c>
      <c r="I15" s="30">
        <f>IF(AND($C$25=$C15,$C$25&lt;&gt;""),$F$25,"")</f>
      </c>
      <c r="J15" s="30">
        <f>IF(AND($C$26=$C15,$C$26&lt;&gt;""),$F$26,"")</f>
      </c>
      <c r="K15" s="30">
        <f>IF(AND($C$27=$C15,$C$27&lt;&gt;""),$F$27,"")</f>
      </c>
      <c r="L15" s="30">
        <f>IF(AND($C$28=$C15,$C$28&lt;&gt;""),$F$28,"")</f>
      </c>
      <c r="M15" s="22">
        <f>IF(SUM(F15:L15)&lt;&gt;0,N15/O15,"")</f>
      </c>
      <c r="N15" s="26">
        <f>IF(SUM(F15:L15),SUM(F15:L15),"")</f>
      </c>
      <c r="O15" s="30">
        <f>IF(SUM(F15:L15),AVERAGE(F15:L15),"")</f>
      </c>
      <c r="P15" s="31">
        <f>IF(SUM(F15:L15),MIN(F15:L15),"")</f>
      </c>
    </row>
    <row r="16" spans="2:16" ht="12.75">
      <c r="B16" s="21">
        <v>5</v>
      </c>
      <c r="C16" s="22"/>
      <c r="D16" s="3"/>
      <c r="E16" s="22"/>
      <c r="F16" s="30">
        <f>IF(AND($C$22=$C16,$C$22&lt;&gt;""),$F$22,"")</f>
      </c>
      <c r="G16" s="30">
        <f>IF(AND($C$23=$C16,$C$23&lt;&gt;""),$F$23,"")</f>
      </c>
      <c r="H16" s="30">
        <f>IF(AND($C$24=$C16,$C$24&lt;&gt;""),$F$24,"")</f>
      </c>
      <c r="I16" s="30">
        <f>IF(AND($C$25=$C16,$C$25&lt;&gt;""),$F$25,"")</f>
      </c>
      <c r="J16" s="30">
        <f>IF(AND($C$26=$C16,$C$26&lt;&gt;""),$F$26,"")</f>
      </c>
      <c r="K16" s="30">
        <f>IF(AND($C$27=$C16,$C$27&lt;&gt;""),$F$27,"")</f>
      </c>
      <c r="L16" s="30">
        <f>IF(AND($C$28=$C16,$C$28&lt;&gt;""),$F$28,"")</f>
      </c>
      <c r="M16" s="22">
        <f>IF(SUM(F16:L16)&lt;&gt;0,N16/O16,"")</f>
      </c>
      <c r="N16" s="26">
        <f>IF(SUM(F16:L16),SUM(F16:L16),"")</f>
      </c>
      <c r="O16" s="30">
        <f>IF(SUM(F16:L16),AVERAGE(F16:L16),"")</f>
      </c>
      <c r="P16" s="31">
        <f>IF(SUM(F16:L16),MIN(F16:L16),"")</f>
      </c>
    </row>
    <row r="17" spans="2:16" ht="12.75">
      <c r="B17" s="21">
        <v>6</v>
      </c>
      <c r="C17" s="22"/>
      <c r="D17" s="3"/>
      <c r="E17" s="22"/>
      <c r="F17" s="30">
        <f>IF(AND($C$22=$C17,$C$22&lt;&gt;""),$F$22,"")</f>
      </c>
      <c r="G17" s="30">
        <f>IF(AND($C$23=$C17,$C$23&lt;&gt;""),$F$23,"")</f>
      </c>
      <c r="H17" s="30">
        <f>IF(AND($C$24=$C17,$C$24&lt;&gt;""),$F$24,"")</f>
      </c>
      <c r="I17" s="30">
        <f>IF(AND($C$25=$C17,$C$25&lt;&gt;""),$F$25,"")</f>
      </c>
      <c r="J17" s="30">
        <f>IF(AND($C$26=$C17,$C$26&lt;&gt;""),$F$26,"")</f>
      </c>
      <c r="K17" s="30">
        <f>IF(AND($C$27=$C17,$C$27&lt;&gt;""),$F$27,"")</f>
      </c>
      <c r="L17" s="30">
        <f>IF(AND($C$28=$C17,$C$28&lt;&gt;""),$F$28,"")</f>
      </c>
      <c r="M17" s="22">
        <f>IF(SUM(F17:L17)&lt;&gt;0,N17/O17,"")</f>
      </c>
      <c r="N17" s="26">
        <f>IF(SUM(F17:L17),SUM(F17:L17),"")</f>
      </c>
      <c r="O17" s="30">
        <f>IF(SUM(F17:L17),AVERAGE(F17:L17),"")</f>
      </c>
      <c r="P17" s="31">
        <f>IF(SUM(F17:L17),MIN(F17:L17),"")</f>
      </c>
    </row>
    <row r="18" spans="2:16" ht="13.5" thickBot="1">
      <c r="B18" s="23">
        <v>7</v>
      </c>
      <c r="C18" s="24"/>
      <c r="D18" s="5"/>
      <c r="E18" s="24"/>
      <c r="F18" s="32">
        <f>IF(AND($C$22=$C18,$C$22&lt;&gt;""),$F$22,"")</f>
      </c>
      <c r="G18" s="32">
        <f>IF(AND($C$23=$C18,$C$23&lt;&gt;""),$F$23,"")</f>
      </c>
      <c r="H18" s="32">
        <f>IF(AND($C$24=$C18,$C$24&lt;&gt;""),$F$24,"")</f>
      </c>
      <c r="I18" s="32">
        <f>IF(AND($C$25=$C18,$C$25&lt;&gt;""),$F$25,"")</f>
      </c>
      <c r="J18" s="32">
        <f>IF(AND($C$26=$C18,$C$26&lt;&gt;""),$F$26,"")</f>
      </c>
      <c r="K18" s="32">
        <f>IF(AND($C$27=$C18,$C$27&lt;&gt;""),$F$27,"")</f>
      </c>
      <c r="L18" s="32">
        <f>IF(AND($C$28=$C18,$C$28&lt;&gt;""),$F$28,"")</f>
      </c>
      <c r="M18" s="24">
        <f>IF(SUM(F18:L18)&lt;&gt;0,N18/O18,"")</f>
      </c>
      <c r="N18" s="27">
        <f>IF(SUM(F18:L18),SUM(F18:L18),"")</f>
      </c>
      <c r="O18" s="32">
        <f>IF(SUM(F18:L18),AVERAGE(F18:L18),"")</f>
      </c>
      <c r="P18" s="37">
        <f>IF(SUM(F18:L18),MIN(F18:L18),"")</f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</v>
      </c>
      <c r="F21" s="12" t="s">
        <v>32</v>
      </c>
      <c r="G21" s="13">
        <v>1</v>
      </c>
    </row>
    <row r="22" spans="2:16" ht="12.75">
      <c r="B22" s="21">
        <v>1</v>
      </c>
      <c r="C22" s="22">
        <v>111</v>
      </c>
      <c r="D22" s="3" t="str">
        <f>IF(C22=C$12,D$12,IF(C22=C$13,D$13,IF(C22=C$14,D$14,IF(C22=C$15,D$15,IF(C22=C$16,D$16,IF(C22=C$17,D$17,IF(C22=C$18,D$18)))))))</f>
        <v>Michał Łubian "Michał"</v>
      </c>
      <c r="E22" s="26">
        <v>0.024745370370370372</v>
      </c>
      <c r="F22" s="30">
        <f>E22-E21</f>
        <v>0.024745370370370372</v>
      </c>
      <c r="G22" s="33">
        <v>1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111</v>
      </c>
      <c r="D23" s="3" t="str">
        <f aca="true" t="shared" si="0" ref="D23:D28">IF(C23=C$12,D$12,IF(C23=C$13,D$13,IF(C23=C$14,D$14,IF(C23=C$15,D$15,IF(C23=C$16,D$16,IF(C23=C$17,D$17,IF(C23=C$18,D$18)))))))</f>
        <v>Michał Łubian "Michał"</v>
      </c>
      <c r="E23" s="26">
        <v>0.05028935185185185</v>
      </c>
      <c r="F23" s="30">
        <f aca="true" t="shared" si="1" ref="F23:F28">E23-E22</f>
        <v>0.025543981481481477</v>
      </c>
      <c r="G23" s="33">
        <v>3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111</v>
      </c>
      <c r="D24" s="3" t="str">
        <f t="shared" si="0"/>
        <v>Michał Łubian "Michał"</v>
      </c>
      <c r="E24" s="26">
        <v>0.07666666666666666</v>
      </c>
      <c r="F24" s="30">
        <f t="shared" si="1"/>
        <v>0.026377314814814812</v>
      </c>
      <c r="G24" s="33">
        <v>6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111</v>
      </c>
      <c r="D25" s="3" t="str">
        <f t="shared" si="0"/>
        <v>Michał Łubian "Michał"</v>
      </c>
      <c r="E25" s="26">
        <v>0.10199074074074073</v>
      </c>
      <c r="F25" s="30">
        <f t="shared" si="1"/>
        <v>0.02532407407407407</v>
      </c>
      <c r="G25" s="33">
        <v>7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111</v>
      </c>
      <c r="D26" s="3" t="str">
        <f t="shared" si="0"/>
        <v>Michał Łubian "Michał"</v>
      </c>
      <c r="E26" s="26">
        <v>0.12773148148148147</v>
      </c>
      <c r="F26" s="30">
        <f t="shared" si="1"/>
        <v>0.025740740740740745</v>
      </c>
      <c r="G26" s="33">
        <v>10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111</v>
      </c>
      <c r="D27" s="3" t="str">
        <f t="shared" si="0"/>
        <v>Michał Łubian "Michał"</v>
      </c>
      <c r="E27" s="26">
        <v>0.1547800925925926</v>
      </c>
      <c r="F27" s="30">
        <f t="shared" si="1"/>
        <v>0.02704861111111112</v>
      </c>
      <c r="G27" s="33">
        <v>12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111</v>
      </c>
      <c r="D28" s="5" t="str">
        <f t="shared" si="0"/>
        <v>Michał Łubian "Michał"</v>
      </c>
      <c r="E28" s="27">
        <v>0.18150462962962963</v>
      </c>
      <c r="F28" s="32">
        <f t="shared" si="1"/>
        <v>0.026724537037037033</v>
      </c>
      <c r="G28" s="34">
        <v>13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21</v>
      </c>
      <c r="D2" s="40" t="s">
        <v>54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0.1662962962962963</v>
      </c>
    </row>
    <row r="5" spans="3:5" ht="12.75">
      <c r="C5" s="16"/>
      <c r="D5" s="18" t="s">
        <v>31</v>
      </c>
      <c r="E5" s="36">
        <f>E21</f>
        <v>0.0084375</v>
      </c>
    </row>
    <row r="6" spans="3:5" ht="12.75">
      <c r="C6" s="16"/>
      <c r="D6" s="18" t="s">
        <v>44</v>
      </c>
      <c r="E6" s="36">
        <f>E4-E5</f>
        <v>0.1578587962962963</v>
      </c>
    </row>
    <row r="7" spans="3:5" ht="12.75">
      <c r="C7" s="16"/>
      <c r="D7" s="18" t="s">
        <v>45</v>
      </c>
      <c r="E7" s="36">
        <f>E6/7</f>
        <v>0.022551256613756614</v>
      </c>
    </row>
    <row r="8" spans="3:5" ht="13.5" thickBot="1">
      <c r="C8" s="16"/>
      <c r="D8" s="19" t="s">
        <v>46</v>
      </c>
      <c r="E8" s="34">
        <f>IF(G28&lt;&gt;"",G28,"")</f>
        <v>6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211</v>
      </c>
      <c r="D12" s="4" t="s">
        <v>55</v>
      </c>
      <c r="E12" s="12">
        <v>1954</v>
      </c>
      <c r="F12" s="28">
        <f aca="true" t="shared" si="0" ref="F12:F18">IF(AND($C$22=$C12,$C$22&lt;&gt;""),$F$22,"")</f>
      </c>
      <c r="G12" s="28">
        <f aca="true" t="shared" si="1" ref="G12:G18">IF(AND($C$23=$C12,$C$23&lt;&gt;""),$F$23,"")</f>
        <v>0.02627314814814815</v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  <v>0.027893518518518512</v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  <v>0.028402777777777777</v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3</v>
      </c>
      <c r="N12" s="25">
        <f aca="true" t="shared" si="8" ref="N12:N18">IF(SUM(F12:L12),SUM(F12:L12),"")</f>
        <v>0.08256944444444445</v>
      </c>
      <c r="O12" s="28">
        <f aca="true" t="shared" si="9" ref="O12:O18">IF(SUM(F12:L12),AVERAGE(F12:L12),"")</f>
        <v>0.027523148148148147</v>
      </c>
      <c r="P12" s="29">
        <f aca="true" t="shared" si="10" ref="P12:P18">IF(SUM(F12:L12),MIN(F12:L12),"")</f>
        <v>0.02627314814814815</v>
      </c>
    </row>
    <row r="13" spans="2:16" ht="12.75">
      <c r="B13" s="21">
        <v>2</v>
      </c>
      <c r="C13" s="22">
        <v>212</v>
      </c>
      <c r="D13" s="3" t="s">
        <v>56</v>
      </c>
      <c r="E13" s="22">
        <v>1954</v>
      </c>
      <c r="F13" s="30">
        <f t="shared" si="0"/>
        <v>0.018622685185185187</v>
      </c>
      <c r="G13" s="30">
        <f t="shared" si="1"/>
      </c>
      <c r="H13" s="30">
        <f t="shared" si="2"/>
        <v>0.01880787037037037</v>
      </c>
      <c r="I13" s="30">
        <f t="shared" si="3"/>
      </c>
      <c r="J13" s="30">
        <f t="shared" si="4"/>
        <v>0.018865740740740752</v>
      </c>
      <c r="K13" s="30">
        <f t="shared" si="5"/>
      </c>
      <c r="L13" s="30">
        <f t="shared" si="6"/>
        <v>0.018993055555555555</v>
      </c>
      <c r="M13" s="22">
        <f t="shared" si="7"/>
        <v>4</v>
      </c>
      <c r="N13" s="26">
        <f t="shared" si="8"/>
        <v>0.07528935185185187</v>
      </c>
      <c r="O13" s="30">
        <f t="shared" si="9"/>
        <v>0.018822337962962968</v>
      </c>
      <c r="P13" s="31">
        <f t="shared" si="10"/>
        <v>0.018622685185185187</v>
      </c>
    </row>
    <row r="14" spans="2:16" ht="12.75">
      <c r="B14" s="21">
        <v>3</v>
      </c>
      <c r="C14" s="22"/>
      <c r="D14" s="3"/>
      <c r="E14" s="22"/>
      <c r="F14" s="30">
        <f t="shared" si="0"/>
      </c>
      <c r="G14" s="30">
        <f t="shared" si="1"/>
      </c>
      <c r="H14" s="30">
        <f t="shared" si="2"/>
      </c>
      <c r="I14" s="30">
        <f t="shared" si="3"/>
      </c>
      <c r="J14" s="30">
        <f t="shared" si="4"/>
      </c>
      <c r="K14" s="30">
        <f t="shared" si="5"/>
      </c>
      <c r="L14" s="30">
        <f t="shared" si="6"/>
      </c>
      <c r="M14" s="22">
        <f t="shared" si="7"/>
      </c>
      <c r="N14" s="26">
        <f t="shared" si="8"/>
      </c>
      <c r="O14" s="30">
        <f t="shared" si="9"/>
      </c>
      <c r="P14" s="31">
        <f t="shared" si="10"/>
      </c>
    </row>
    <row r="15" spans="2:16" ht="12.75">
      <c r="B15" s="21">
        <v>4</v>
      </c>
      <c r="C15" s="22"/>
      <c r="D15" s="3"/>
      <c r="E15" s="22"/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</c>
      <c r="M15" s="22">
        <f t="shared" si="7"/>
      </c>
      <c r="N15" s="26">
        <f t="shared" si="8"/>
      </c>
      <c r="O15" s="30">
        <f t="shared" si="9"/>
      </c>
      <c r="P15" s="31">
        <f t="shared" si="10"/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0.0084375</v>
      </c>
      <c r="F21" s="12" t="s">
        <v>32</v>
      </c>
      <c r="G21" s="13">
        <v>2</v>
      </c>
    </row>
    <row r="22" spans="2:16" ht="12.75">
      <c r="B22" s="21">
        <v>1</v>
      </c>
      <c r="C22" s="22">
        <v>212</v>
      </c>
      <c r="D22" s="3" t="str">
        <f>IF(C22=C$12,D$12,IF(C22=C$13,D$13,IF(C22=C$14,D$14,IF(C22=C$15,D$15,IF(C22=C$16,D$16,IF(C22=C$17,D$17,IF(C22=C$18,D$18)))))))</f>
        <v>Bogdan Barewski</v>
      </c>
      <c r="E22" s="26">
        <v>0.027060185185185187</v>
      </c>
      <c r="F22" s="30">
        <f>E22-E21</f>
        <v>0.018622685185185187</v>
      </c>
      <c r="G22" s="33">
        <v>4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211</v>
      </c>
      <c r="D23" s="3" t="str">
        <f aca="true" t="shared" si="11" ref="D23:D28">IF(C23=C$12,D$12,IF(C23=C$13,D$13,IF(C23=C$14,D$14,IF(C23=C$15,D$15,IF(C23=C$16,D$16,IF(C23=C$17,D$17,IF(C23=C$18,D$18)))))))</f>
        <v>Bożena Miasojedow</v>
      </c>
      <c r="E23" s="26">
        <v>0.05333333333333334</v>
      </c>
      <c r="F23" s="30">
        <f aca="true" t="shared" si="12" ref="F23:F28">E23-E22</f>
        <v>0.02627314814814815</v>
      </c>
      <c r="G23" s="33">
        <v>5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212</v>
      </c>
      <c r="D24" s="3" t="str">
        <f t="shared" si="11"/>
        <v>Bogdan Barewski</v>
      </c>
      <c r="E24" s="26">
        <v>0.07214120370370371</v>
      </c>
      <c r="F24" s="30">
        <f t="shared" si="12"/>
        <v>0.01880787037037037</v>
      </c>
      <c r="G24" s="33">
        <v>5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211</v>
      </c>
      <c r="D25" s="3" t="str">
        <f t="shared" si="11"/>
        <v>Bożena Miasojedow</v>
      </c>
      <c r="E25" s="26">
        <v>0.10003472222222222</v>
      </c>
      <c r="F25" s="30">
        <f t="shared" si="12"/>
        <v>0.027893518518518512</v>
      </c>
      <c r="G25" s="33">
        <v>5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212</v>
      </c>
      <c r="D26" s="3" t="str">
        <f t="shared" si="11"/>
        <v>Bogdan Barewski</v>
      </c>
      <c r="E26" s="26">
        <v>0.11890046296296297</v>
      </c>
      <c r="F26" s="30">
        <f t="shared" si="12"/>
        <v>0.018865740740740752</v>
      </c>
      <c r="G26" s="33">
        <v>5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211</v>
      </c>
      <c r="D27" s="3" t="str">
        <f t="shared" si="11"/>
        <v>Bożena Miasojedow</v>
      </c>
      <c r="E27" s="26">
        <v>0.14730324074074075</v>
      </c>
      <c r="F27" s="30">
        <f t="shared" si="12"/>
        <v>0.028402777777777777</v>
      </c>
      <c r="G27" s="33">
        <v>6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212</v>
      </c>
      <c r="D28" s="5" t="str">
        <f t="shared" si="11"/>
        <v>Bogdan Barewski</v>
      </c>
      <c r="E28" s="27">
        <v>0.1662962962962963</v>
      </c>
      <c r="F28" s="32">
        <f t="shared" si="12"/>
        <v>0.018993055555555555</v>
      </c>
      <c r="G28" s="34">
        <v>6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22</v>
      </c>
      <c r="D2" s="40" t="s">
        <v>18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0.14162037037037037</v>
      </c>
    </row>
    <row r="5" spans="3:5" ht="12.75">
      <c r="C5" s="16"/>
      <c r="D5" s="18" t="s">
        <v>31</v>
      </c>
      <c r="E5" s="36">
        <f>E21</f>
        <v>0.0084375</v>
      </c>
    </row>
    <row r="6" spans="3:5" ht="12.75">
      <c r="C6" s="16"/>
      <c r="D6" s="18" t="s">
        <v>44</v>
      </c>
      <c r="E6" s="36">
        <f>E4-E5</f>
        <v>0.13318287037037035</v>
      </c>
    </row>
    <row r="7" spans="3:5" ht="12.75">
      <c r="C7" s="16"/>
      <c r="D7" s="18" t="s">
        <v>45</v>
      </c>
      <c r="E7" s="36">
        <f>E6/7</f>
        <v>0.019026124338624335</v>
      </c>
    </row>
    <row r="8" spans="3:5" ht="13.5" thickBot="1">
      <c r="C8" s="16"/>
      <c r="D8" s="19" t="s">
        <v>46</v>
      </c>
      <c r="E8" s="34">
        <f>IF(G28&lt;&gt;"",G28,"")</f>
        <v>2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221</v>
      </c>
      <c r="D12" s="4" t="s">
        <v>57</v>
      </c>
      <c r="E12" s="12">
        <v>1977</v>
      </c>
      <c r="F12" s="28">
        <f aca="true" t="shared" si="0" ref="F12:F18">IF(AND($C$22=$C12,$C$22&lt;&gt;""),$F$22,"")</f>
      </c>
      <c r="G12" s="28">
        <f aca="true" t="shared" si="1" ref="G12:G18">IF(AND($C$23=$C12,$C$23&lt;&gt;""),$F$23,"")</f>
        <v>0.01876157407407408</v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  <v>0.018981481481481474</v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  <v>0.019467592592592606</v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3</v>
      </c>
      <c r="N12" s="25">
        <f aca="true" t="shared" si="8" ref="N12:N18">IF(SUM(F12:L12),SUM(F12:L12),"")</f>
        <v>0.05721064814814816</v>
      </c>
      <c r="O12" s="28">
        <f aca="true" t="shared" si="9" ref="O12:O18">IF(SUM(F12:L12),AVERAGE(F12:L12),"")</f>
        <v>0.01907021604938272</v>
      </c>
      <c r="P12" s="29">
        <f aca="true" t="shared" si="10" ref="P12:P18">IF(SUM(F12:L12),MIN(F12:L12),"")</f>
        <v>0.01876157407407408</v>
      </c>
    </row>
    <row r="13" spans="2:16" ht="12.75">
      <c r="B13" s="21">
        <v>2</v>
      </c>
      <c r="C13" s="22">
        <v>222</v>
      </c>
      <c r="D13" s="3" t="s">
        <v>58</v>
      </c>
      <c r="E13" s="22">
        <v>1981</v>
      </c>
      <c r="F13" s="30">
        <f t="shared" si="0"/>
        <v>0.01850694444444444</v>
      </c>
      <c r="G13" s="30">
        <f t="shared" si="1"/>
      </c>
      <c r="H13" s="30">
        <f t="shared" si="2"/>
        <v>0.018472222222222223</v>
      </c>
      <c r="I13" s="30">
        <f t="shared" si="3"/>
      </c>
      <c r="J13" s="30">
        <f t="shared" si="4"/>
        <v>0.018958333333333327</v>
      </c>
      <c r="K13" s="30">
        <f t="shared" si="5"/>
      </c>
      <c r="L13" s="30">
        <f t="shared" si="6"/>
        <v>0.020034722222222218</v>
      </c>
      <c r="M13" s="22">
        <f t="shared" si="7"/>
        <v>4</v>
      </c>
      <c r="N13" s="26">
        <f t="shared" si="8"/>
        <v>0.0759722222222222</v>
      </c>
      <c r="O13" s="30">
        <f t="shared" si="9"/>
        <v>0.01899305555555555</v>
      </c>
      <c r="P13" s="31">
        <f t="shared" si="10"/>
        <v>0.018472222222222223</v>
      </c>
    </row>
    <row r="14" spans="2:16" ht="12.75">
      <c r="B14" s="21">
        <v>3</v>
      </c>
      <c r="C14" s="22"/>
      <c r="D14" s="3"/>
      <c r="E14" s="22"/>
      <c r="F14" s="30">
        <f t="shared" si="0"/>
      </c>
      <c r="G14" s="30">
        <f t="shared" si="1"/>
      </c>
      <c r="H14" s="30">
        <f t="shared" si="2"/>
      </c>
      <c r="I14" s="30">
        <f t="shared" si="3"/>
      </c>
      <c r="J14" s="30">
        <f t="shared" si="4"/>
      </c>
      <c r="K14" s="30">
        <f t="shared" si="5"/>
      </c>
      <c r="L14" s="30">
        <f t="shared" si="6"/>
      </c>
      <c r="M14" s="22">
        <f t="shared" si="7"/>
      </c>
      <c r="N14" s="26">
        <f t="shared" si="8"/>
      </c>
      <c r="O14" s="30">
        <f t="shared" si="9"/>
      </c>
      <c r="P14" s="31">
        <f t="shared" si="10"/>
      </c>
    </row>
    <row r="15" spans="2:16" ht="12.75">
      <c r="B15" s="21">
        <v>4</v>
      </c>
      <c r="C15" s="22"/>
      <c r="D15" s="3"/>
      <c r="E15" s="22"/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</c>
      <c r="M15" s="22">
        <f t="shared" si="7"/>
      </c>
      <c r="N15" s="26">
        <f t="shared" si="8"/>
      </c>
      <c r="O15" s="30">
        <f t="shared" si="9"/>
      </c>
      <c r="P15" s="31">
        <f t="shared" si="10"/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0.0084375</v>
      </c>
      <c r="F21" s="12" t="s">
        <v>32</v>
      </c>
      <c r="G21" s="13">
        <v>3</v>
      </c>
    </row>
    <row r="22" spans="2:16" ht="12.75">
      <c r="B22" s="21">
        <v>1</v>
      </c>
      <c r="C22" s="22">
        <v>222</v>
      </c>
      <c r="D22" s="3" t="str">
        <f>IF(C22=C$12,D$12,IF(C22=C$13,D$13,IF(C22=C$14,D$14,IF(C22=C$15,D$15,IF(C22=C$16,D$16,IF(C22=C$17,D$17,IF(C22=C$18,D$18)))))))</f>
        <v>Bartosz Matczak "Barti"</v>
      </c>
      <c r="E22" s="26">
        <v>0.02694444444444444</v>
      </c>
      <c r="F22" s="30">
        <f>E22-E21</f>
        <v>0.01850694444444444</v>
      </c>
      <c r="G22" s="33">
        <v>3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221</v>
      </c>
      <c r="D23" s="3" t="str">
        <f aca="true" t="shared" si="11" ref="D23:D28">IF(C23=C$12,D$12,IF(C23=C$13,D$13,IF(C23=C$14,D$14,IF(C23=C$15,D$15,IF(C23=C$16,D$16,IF(C23=C$17,D$17,IF(C23=C$18,D$18)))))))</f>
        <v>Paweł Kotlarz "pkotla"</v>
      </c>
      <c r="E23" s="26">
        <v>0.04570601851851852</v>
      </c>
      <c r="F23" s="30">
        <f aca="true" t="shared" si="12" ref="F23:F28">E23-E22</f>
        <v>0.01876157407407408</v>
      </c>
      <c r="G23" s="33">
        <v>1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222</v>
      </c>
      <c r="D24" s="3" t="str">
        <f t="shared" si="11"/>
        <v>Bartosz Matczak "Barti"</v>
      </c>
      <c r="E24" s="26">
        <v>0.06417824074074074</v>
      </c>
      <c r="F24" s="30">
        <f t="shared" si="12"/>
        <v>0.018472222222222223</v>
      </c>
      <c r="G24" s="33">
        <v>2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221</v>
      </c>
      <c r="D25" s="3" t="str">
        <f t="shared" si="11"/>
        <v>Paweł Kotlarz "pkotla"</v>
      </c>
      <c r="E25" s="26">
        <v>0.08315972222222222</v>
      </c>
      <c r="F25" s="30">
        <f t="shared" si="12"/>
        <v>0.018981481481481474</v>
      </c>
      <c r="G25" s="33">
        <v>1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222</v>
      </c>
      <c r="D26" s="3" t="str">
        <f t="shared" si="11"/>
        <v>Bartosz Matczak "Barti"</v>
      </c>
      <c r="E26" s="26">
        <v>0.10211805555555555</v>
      </c>
      <c r="F26" s="30">
        <f t="shared" si="12"/>
        <v>0.018958333333333327</v>
      </c>
      <c r="G26" s="33">
        <v>1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221</v>
      </c>
      <c r="D27" s="3" t="str">
        <f t="shared" si="11"/>
        <v>Paweł Kotlarz "pkotla"</v>
      </c>
      <c r="E27" s="26">
        <v>0.12158564814814815</v>
      </c>
      <c r="F27" s="30">
        <f t="shared" si="12"/>
        <v>0.019467592592592606</v>
      </c>
      <c r="G27" s="33">
        <v>2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222</v>
      </c>
      <c r="D28" s="5" t="str">
        <f t="shared" si="11"/>
        <v>Bartosz Matczak "Barti"</v>
      </c>
      <c r="E28" s="27">
        <v>0.14162037037037037</v>
      </c>
      <c r="F28" s="32">
        <f t="shared" si="12"/>
        <v>0.020034722222222218</v>
      </c>
      <c r="G28" s="34">
        <v>2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23</v>
      </c>
      <c r="D2" s="40" t="s">
        <v>26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0.13993055555555556</v>
      </c>
    </row>
    <row r="5" spans="3:5" ht="12.75">
      <c r="C5" s="16"/>
      <c r="D5" s="18" t="s">
        <v>31</v>
      </c>
      <c r="E5" s="36">
        <f>E21</f>
        <v>0.0084375</v>
      </c>
    </row>
    <row r="6" spans="3:5" ht="12.75">
      <c r="C6" s="16"/>
      <c r="D6" s="18" t="s">
        <v>44</v>
      </c>
      <c r="E6" s="36">
        <f>E4-E5</f>
        <v>0.13149305555555557</v>
      </c>
    </row>
    <row r="7" spans="3:5" ht="12.75">
      <c r="C7" s="16"/>
      <c r="D7" s="18" t="s">
        <v>45</v>
      </c>
      <c r="E7" s="36">
        <f>E6/7</f>
        <v>0.018784722222222223</v>
      </c>
    </row>
    <row r="8" spans="3:5" ht="13.5" thickBot="1">
      <c r="C8" s="16"/>
      <c r="D8" s="19" t="s">
        <v>46</v>
      </c>
      <c r="E8" s="34">
        <f>IF(G28&lt;&gt;"",G28,"")</f>
        <v>1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231</v>
      </c>
      <c r="D12" s="4" t="s">
        <v>27</v>
      </c>
      <c r="E12" s="12">
        <v>1962</v>
      </c>
      <c r="F12" s="28">
        <f aca="true" t="shared" si="0" ref="F12:F18">IF(AND($C$22=$C12,$C$22&lt;&gt;""),$F$22,"")</f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  <v>0.019375000000000003</v>
      </c>
      <c r="J12" s="28">
        <f aca="true" t="shared" si="4" ref="J12:J18">IF(AND($C$26=$C12,$C$26&lt;&gt;""),$F$26,"")</f>
        <v>0.018726851851851856</v>
      </c>
      <c r="K12" s="28">
        <f aca="true" t="shared" si="5" ref="K12:K18">IF(AND($C$27=$C12,$C$27&lt;&gt;""),$F$27,"")</f>
        <v>0.018715277777777775</v>
      </c>
      <c r="L12" s="28">
        <f aca="true" t="shared" si="6" ref="L12:L18">IF(AND($C$28=$C12,$C$28&lt;&gt;""),$F$28,"")</f>
      </c>
      <c r="M12" s="12">
        <f aca="true" t="shared" si="7" ref="M12:M18">IF(SUM(F12:L12)&lt;&gt;0,N12/O12,"")</f>
        <v>3</v>
      </c>
      <c r="N12" s="25">
        <f aca="true" t="shared" si="8" ref="N12:N18">IF(SUM(F12:L12),SUM(F12:L12),"")</f>
        <v>0.056817129629629634</v>
      </c>
      <c r="O12" s="28">
        <f aca="true" t="shared" si="9" ref="O12:O18">IF(SUM(F12:L12),AVERAGE(F12:L12),"")</f>
        <v>0.018939043209876546</v>
      </c>
      <c r="P12" s="29">
        <f aca="true" t="shared" si="10" ref="P12:P18">IF(SUM(F12:L12),MIN(F12:L12),"")</f>
        <v>0.018715277777777775</v>
      </c>
    </row>
    <row r="13" spans="2:16" ht="12.75">
      <c r="B13" s="21">
        <v>2</v>
      </c>
      <c r="C13" s="22">
        <v>232</v>
      </c>
      <c r="D13" s="3" t="s">
        <v>47</v>
      </c>
      <c r="E13" s="22">
        <v>1971</v>
      </c>
      <c r="F13" s="30">
        <f t="shared" si="0"/>
        <v>0.018298611111111113</v>
      </c>
      <c r="G13" s="30">
        <f t="shared" si="1"/>
        <v>0.018969907407407408</v>
      </c>
      <c r="H13" s="30">
        <f t="shared" si="2"/>
        <v>0.018333333333333326</v>
      </c>
      <c r="I13" s="30">
        <f t="shared" si="3"/>
      </c>
      <c r="J13" s="30">
        <f t="shared" si="4"/>
      </c>
      <c r="K13" s="30">
        <f t="shared" si="5"/>
      </c>
      <c r="L13" s="30">
        <f t="shared" si="6"/>
        <v>0.019074074074074077</v>
      </c>
      <c r="M13" s="22">
        <f t="shared" si="7"/>
        <v>4</v>
      </c>
      <c r="N13" s="26">
        <f t="shared" si="8"/>
        <v>0.07467592592592592</v>
      </c>
      <c r="O13" s="30">
        <f t="shared" si="9"/>
        <v>0.01866898148148148</v>
      </c>
      <c r="P13" s="31">
        <f t="shared" si="10"/>
        <v>0.018298611111111113</v>
      </c>
    </row>
    <row r="14" spans="2:16" ht="12.75">
      <c r="B14" s="21">
        <v>3</v>
      </c>
      <c r="C14" s="22"/>
      <c r="D14" s="3"/>
      <c r="E14" s="22"/>
      <c r="F14" s="30">
        <f t="shared" si="0"/>
      </c>
      <c r="G14" s="30">
        <f t="shared" si="1"/>
      </c>
      <c r="H14" s="30">
        <f t="shared" si="2"/>
      </c>
      <c r="I14" s="30">
        <f t="shared" si="3"/>
      </c>
      <c r="J14" s="30">
        <f t="shared" si="4"/>
      </c>
      <c r="K14" s="30">
        <f t="shared" si="5"/>
      </c>
      <c r="L14" s="30">
        <f t="shared" si="6"/>
      </c>
      <c r="M14" s="22">
        <f t="shared" si="7"/>
      </c>
      <c r="N14" s="26">
        <f t="shared" si="8"/>
      </c>
      <c r="O14" s="30">
        <f t="shared" si="9"/>
      </c>
      <c r="P14" s="31">
        <f t="shared" si="10"/>
      </c>
    </row>
    <row r="15" spans="2:16" ht="12.75">
      <c r="B15" s="21">
        <v>4</v>
      </c>
      <c r="C15" s="22"/>
      <c r="D15" s="3"/>
      <c r="E15" s="22"/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</c>
      <c r="M15" s="22">
        <f t="shared" si="7"/>
      </c>
      <c r="N15" s="26">
        <f t="shared" si="8"/>
      </c>
      <c r="O15" s="30">
        <f t="shared" si="9"/>
      </c>
      <c r="P15" s="31">
        <f t="shared" si="10"/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0.0084375</v>
      </c>
      <c r="F21" s="12" t="s">
        <v>32</v>
      </c>
      <c r="G21" s="13">
        <v>4</v>
      </c>
    </row>
    <row r="22" spans="2:16" ht="12.75">
      <c r="B22" s="21">
        <v>1</v>
      </c>
      <c r="C22" s="22">
        <v>232</v>
      </c>
      <c r="D22" s="3" t="str">
        <f>IF(C22=C$12,D$12,IF(C22=C$13,D$13,IF(C22=C$14,D$14,IF(C22=C$15,D$15,IF(C22=C$16,D$16,IF(C22=C$17,D$17,IF(C22=C$18,D$18)))))))</f>
        <v>Wojciech Starzyński "ours brun"</v>
      </c>
      <c r="E22" s="26">
        <v>0.026736111111111113</v>
      </c>
      <c r="F22" s="30">
        <f>E22-E21</f>
        <v>0.018298611111111113</v>
      </c>
      <c r="G22" s="33">
        <v>2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232</v>
      </c>
      <c r="D23" s="3" t="str">
        <f aca="true" t="shared" si="11" ref="D23:D28">IF(C23=C$12,D$12,IF(C23=C$13,D$13,IF(C23=C$14,D$14,IF(C23=C$15,D$15,IF(C23=C$16,D$16,IF(C23=C$17,D$17,IF(C23=C$18,D$18)))))))</f>
        <v>Wojciech Starzyński "ours brun"</v>
      </c>
      <c r="E23" s="26">
        <v>0.04570601851851852</v>
      </c>
      <c r="F23" s="30">
        <f aca="true" t="shared" si="12" ref="F23:F28">E23-E22</f>
        <v>0.018969907407407408</v>
      </c>
      <c r="G23" s="33">
        <v>2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232</v>
      </c>
      <c r="D24" s="3" t="str">
        <f t="shared" si="11"/>
        <v>Wojciech Starzyński "ours brun"</v>
      </c>
      <c r="E24" s="26">
        <v>0.06403935185185185</v>
      </c>
      <c r="F24" s="30">
        <f t="shared" si="12"/>
        <v>0.018333333333333326</v>
      </c>
      <c r="G24" s="33">
        <v>1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231</v>
      </c>
      <c r="D25" s="3" t="str">
        <f t="shared" si="11"/>
        <v>Zbigniew Zawadzak "Zet"</v>
      </c>
      <c r="E25" s="26">
        <v>0.08341435185185185</v>
      </c>
      <c r="F25" s="30">
        <f t="shared" si="12"/>
        <v>0.019375000000000003</v>
      </c>
      <c r="G25" s="33">
        <v>2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231</v>
      </c>
      <c r="D26" s="3" t="str">
        <f t="shared" si="11"/>
        <v>Zbigniew Zawadzak "Zet"</v>
      </c>
      <c r="E26" s="26">
        <v>0.1021412037037037</v>
      </c>
      <c r="F26" s="30">
        <f t="shared" si="12"/>
        <v>0.018726851851851856</v>
      </c>
      <c r="G26" s="33">
        <v>2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231</v>
      </c>
      <c r="D27" s="3" t="str">
        <f t="shared" si="11"/>
        <v>Zbigniew Zawadzak "Zet"</v>
      </c>
      <c r="E27" s="26">
        <v>0.12085648148148148</v>
      </c>
      <c r="F27" s="30">
        <f t="shared" si="12"/>
        <v>0.018715277777777775</v>
      </c>
      <c r="G27" s="33">
        <v>1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232</v>
      </c>
      <c r="D28" s="5" t="str">
        <f t="shared" si="11"/>
        <v>Wojciech Starzyński "ours brun"</v>
      </c>
      <c r="E28" s="27">
        <v>0.13993055555555556</v>
      </c>
      <c r="F28" s="32">
        <f t="shared" si="12"/>
        <v>0.019074074074074077</v>
      </c>
      <c r="G28" s="34">
        <v>1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F10:L10"/>
    <mergeCell ref="B10:B11"/>
    <mergeCell ref="C10:C11"/>
    <mergeCell ref="D10:D11"/>
    <mergeCell ref="E10:E11"/>
    <mergeCell ref="M10:M11"/>
    <mergeCell ref="N10:N11"/>
    <mergeCell ref="O10:O11"/>
    <mergeCell ref="P10:P11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24</v>
      </c>
      <c r="D2" s="40" t="s">
        <v>59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0.17136574074074074</v>
      </c>
    </row>
    <row r="5" spans="3:5" ht="12.75">
      <c r="C5" s="16"/>
      <c r="D5" s="18" t="s">
        <v>31</v>
      </c>
      <c r="E5" s="36">
        <f>E21</f>
        <v>0.0084375</v>
      </c>
    </row>
    <row r="6" spans="3:5" ht="12.75">
      <c r="C6" s="16"/>
      <c r="D6" s="18" t="s">
        <v>44</v>
      </c>
      <c r="E6" s="36">
        <f>E4-E5</f>
        <v>0.16292824074074075</v>
      </c>
    </row>
    <row r="7" spans="3:5" ht="12.75">
      <c r="C7" s="16"/>
      <c r="D7" s="18" t="s">
        <v>45</v>
      </c>
      <c r="E7" s="36">
        <f>E6/7</f>
        <v>0.023275462962962963</v>
      </c>
    </row>
    <row r="8" spans="3:5" ht="13.5" thickBot="1">
      <c r="C8" s="16"/>
      <c r="D8" s="19" t="s">
        <v>46</v>
      </c>
      <c r="E8" s="34">
        <f>IF(G28&lt;&gt;"",G28,"")</f>
        <v>8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241</v>
      </c>
      <c r="D12" s="4" t="s">
        <v>60</v>
      </c>
      <c r="E12" s="12">
        <v>1974</v>
      </c>
      <c r="F12" s="28">
        <f aca="true" t="shared" si="0" ref="F12:F18">IF(AND($C$22=$C12,$C$22&lt;&gt;""),$F$22,"")</f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</c>
      <c r="J12" s="28">
        <f aca="true" t="shared" si="4" ref="J12:J18">IF(AND($C$26=$C12,$C$26&lt;&gt;""),$F$26,"")</f>
        <v>0.02071759259259258</v>
      </c>
      <c r="K12" s="28">
        <f aca="true" t="shared" si="5" ref="K12:K18">IF(AND($C$27=$C12,$C$27&lt;&gt;""),$F$27,"")</f>
        <v>0.021608796296296306</v>
      </c>
      <c r="L12" s="28">
        <f aca="true" t="shared" si="6" ref="L12:L18">IF(AND($C$28=$C12,$C$28&lt;&gt;""),$F$28,"")</f>
        <v>0.020891203703703703</v>
      </c>
      <c r="M12" s="12">
        <f aca="true" t="shared" si="7" ref="M12:M18">IF(SUM(F12:L12)&lt;&gt;0,N12/O12,"")</f>
        <v>3</v>
      </c>
      <c r="N12" s="25">
        <f aca="true" t="shared" si="8" ref="N12:N18">IF(SUM(F12:L12),SUM(F12:L12),"")</f>
        <v>0.06321759259259259</v>
      </c>
      <c r="O12" s="28">
        <f aca="true" t="shared" si="9" ref="O12:O18">IF(SUM(F12:L12),AVERAGE(F12:L12),"")</f>
        <v>0.02107253086419753</v>
      </c>
      <c r="P12" s="29">
        <f aca="true" t="shared" si="10" ref="P12:P18">IF(SUM(F12:L12),MIN(F12:L12),"")</f>
        <v>0.02071759259259258</v>
      </c>
    </row>
    <row r="13" spans="2:16" ht="12.75">
      <c r="B13" s="21">
        <v>2</v>
      </c>
      <c r="C13" s="22">
        <v>242</v>
      </c>
      <c r="D13" s="3" t="s">
        <v>61</v>
      </c>
      <c r="E13" s="22">
        <v>1972</v>
      </c>
      <c r="F13" s="30">
        <f t="shared" si="0"/>
        <v>0.025046296296296296</v>
      </c>
      <c r="G13" s="30">
        <f t="shared" si="1"/>
        <v>0.025196759259259252</v>
      </c>
      <c r="H13" s="30">
        <f t="shared" si="2"/>
        <v>0.024803240740740758</v>
      </c>
      <c r="I13" s="30">
        <f t="shared" si="3"/>
        <v>0.02466435185185184</v>
      </c>
      <c r="J13" s="30">
        <f t="shared" si="4"/>
      </c>
      <c r="K13" s="30">
        <f t="shared" si="5"/>
      </c>
      <c r="L13" s="30">
        <f t="shared" si="6"/>
      </c>
      <c r="M13" s="22">
        <f t="shared" si="7"/>
        <v>4</v>
      </c>
      <c r="N13" s="26">
        <f t="shared" si="8"/>
        <v>0.09971064814814815</v>
      </c>
      <c r="O13" s="30">
        <f t="shared" si="9"/>
        <v>0.024927662037037036</v>
      </c>
      <c r="P13" s="31">
        <f t="shared" si="10"/>
        <v>0.02466435185185184</v>
      </c>
    </row>
    <row r="14" spans="2:16" ht="12.75">
      <c r="B14" s="21">
        <v>3</v>
      </c>
      <c r="C14" s="22"/>
      <c r="D14" s="3"/>
      <c r="E14" s="22"/>
      <c r="F14" s="30">
        <f t="shared" si="0"/>
      </c>
      <c r="G14" s="30">
        <f t="shared" si="1"/>
      </c>
      <c r="H14" s="30">
        <f t="shared" si="2"/>
      </c>
      <c r="I14" s="30">
        <f t="shared" si="3"/>
      </c>
      <c r="J14" s="30">
        <f t="shared" si="4"/>
      </c>
      <c r="K14" s="30">
        <f t="shared" si="5"/>
      </c>
      <c r="L14" s="30">
        <f t="shared" si="6"/>
      </c>
      <c r="M14" s="22">
        <f t="shared" si="7"/>
      </c>
      <c r="N14" s="26">
        <f t="shared" si="8"/>
      </c>
      <c r="O14" s="30">
        <f t="shared" si="9"/>
      </c>
      <c r="P14" s="31">
        <f t="shared" si="10"/>
      </c>
    </row>
    <row r="15" spans="2:16" ht="12.75">
      <c r="B15" s="21">
        <v>4</v>
      </c>
      <c r="C15" s="22"/>
      <c r="D15" s="3"/>
      <c r="E15" s="22"/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</c>
      <c r="M15" s="22">
        <f t="shared" si="7"/>
      </c>
      <c r="N15" s="26">
        <f t="shared" si="8"/>
      </c>
      <c r="O15" s="30">
        <f t="shared" si="9"/>
      </c>
      <c r="P15" s="31">
        <f t="shared" si="10"/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0.0084375</v>
      </c>
      <c r="F21" s="12" t="s">
        <v>32</v>
      </c>
      <c r="G21" s="13">
        <v>5</v>
      </c>
    </row>
    <row r="22" spans="2:16" ht="12.75">
      <c r="B22" s="21">
        <v>1</v>
      </c>
      <c r="C22" s="22">
        <v>242</v>
      </c>
      <c r="D22" s="3" t="str">
        <f>IF(C22=C$12,D$12,IF(C22=C$13,D$13,IF(C22=C$14,D$14,IF(C22=C$15,D$15,IF(C22=C$16,D$16,IF(C22=C$17,D$17,IF(C22=C$18,D$18)))))))</f>
        <v>Radosław Łapiński "Radek"</v>
      </c>
      <c r="E22" s="26">
        <v>0.033483796296296296</v>
      </c>
      <c r="F22" s="30">
        <f>E22-E21</f>
        <v>0.025046296296296296</v>
      </c>
      <c r="G22" s="33">
        <v>8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242</v>
      </c>
      <c r="D23" s="3" t="str">
        <f aca="true" t="shared" si="11" ref="D23:D28">IF(C23=C$12,D$12,IF(C23=C$13,D$13,IF(C23=C$14,D$14,IF(C23=C$15,D$15,IF(C23=C$16,D$16,IF(C23=C$17,D$17,IF(C23=C$18,D$18)))))))</f>
        <v>Radosław Łapiński "Radek"</v>
      </c>
      <c r="E23" s="26">
        <v>0.05868055555555555</v>
      </c>
      <c r="F23" s="30">
        <f aca="true" t="shared" si="12" ref="F23:F28">E23-E22</f>
        <v>0.025196759259259252</v>
      </c>
      <c r="G23" s="33">
        <v>10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242</v>
      </c>
      <c r="D24" s="3" t="str">
        <f t="shared" si="11"/>
        <v>Radosław Łapiński "Radek"</v>
      </c>
      <c r="E24" s="26">
        <v>0.0834837962962963</v>
      </c>
      <c r="F24" s="30">
        <f t="shared" si="12"/>
        <v>0.024803240740740758</v>
      </c>
      <c r="G24" s="33">
        <v>12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242</v>
      </c>
      <c r="D25" s="3" t="str">
        <f t="shared" si="11"/>
        <v>Radosław Łapiński "Radek"</v>
      </c>
      <c r="E25" s="26">
        <v>0.10814814814814815</v>
      </c>
      <c r="F25" s="30">
        <f t="shared" si="12"/>
        <v>0.02466435185185184</v>
      </c>
      <c r="G25" s="33">
        <v>13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241</v>
      </c>
      <c r="D26" s="3" t="str">
        <f t="shared" si="11"/>
        <v>Konrad Witek "Deck"</v>
      </c>
      <c r="E26" s="26">
        <v>0.12886574074074073</v>
      </c>
      <c r="F26" s="30">
        <f t="shared" si="12"/>
        <v>0.02071759259259258</v>
      </c>
      <c r="G26" s="33">
        <v>11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241</v>
      </c>
      <c r="D27" s="3" t="str">
        <f t="shared" si="11"/>
        <v>Konrad Witek "Deck"</v>
      </c>
      <c r="E27" s="26">
        <v>0.15047453703703703</v>
      </c>
      <c r="F27" s="30">
        <f t="shared" si="12"/>
        <v>0.021608796296296306</v>
      </c>
      <c r="G27" s="33">
        <v>10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241</v>
      </c>
      <c r="D28" s="5" t="str">
        <f t="shared" si="11"/>
        <v>Konrad Witek "Deck"</v>
      </c>
      <c r="E28" s="27">
        <v>0.17136574074074074</v>
      </c>
      <c r="F28" s="32">
        <f t="shared" si="12"/>
        <v>0.020891203703703703</v>
      </c>
      <c r="G28" s="34">
        <v>8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25</v>
      </c>
      <c r="D2" s="40" t="s">
        <v>62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0.18150462962962963</v>
      </c>
    </row>
    <row r="5" spans="3:5" ht="12.75">
      <c r="C5" s="16"/>
      <c r="D5" s="18" t="s">
        <v>31</v>
      </c>
      <c r="E5" s="36">
        <f>E21</f>
        <v>0.0084375</v>
      </c>
    </row>
    <row r="6" spans="3:5" ht="12.75">
      <c r="C6" s="16"/>
      <c r="D6" s="18" t="s">
        <v>44</v>
      </c>
      <c r="E6" s="36">
        <f>E4-E5</f>
        <v>0.1730671296296296</v>
      </c>
    </row>
    <row r="7" spans="3:5" ht="12.75">
      <c r="C7" s="16"/>
      <c r="D7" s="18" t="s">
        <v>45</v>
      </c>
      <c r="E7" s="36">
        <f>E6/7</f>
        <v>0.02472387566137566</v>
      </c>
    </row>
    <row r="8" spans="3:5" ht="13.5" thickBot="1">
      <c r="C8" s="16"/>
      <c r="D8" s="19" t="s">
        <v>46</v>
      </c>
      <c r="E8" s="34">
        <f>IF(G28&lt;&gt;"",G28,"")</f>
        <v>14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251</v>
      </c>
      <c r="D12" s="4" t="s">
        <v>63</v>
      </c>
      <c r="E12" s="12">
        <v>1970</v>
      </c>
      <c r="F12" s="28">
        <f aca="true" t="shared" si="0" ref="F12:F18">IF(AND($C$22=$C12,$C$22&lt;&gt;""),$F$22,"")</f>
        <v>0.024780092592592597</v>
      </c>
      <c r="G12" s="28">
        <f aca="true" t="shared" si="1" ref="G12:G18">IF(AND($C$23=$C12,$C$23&lt;&gt;""),$F$23,"")</f>
      </c>
      <c r="H12" s="28">
        <f aca="true" t="shared" si="2" ref="H12:H18">IF(AND($C$24=$C12,$C$24&lt;&gt;""),$F$24,"")</f>
        <v>0.026018518518518517</v>
      </c>
      <c r="I12" s="28">
        <f aca="true" t="shared" si="3" ref="I12:I18">IF(AND($C$25=$C12,$C$25&lt;&gt;""),$F$25,"")</f>
      </c>
      <c r="J12" s="28">
        <f aca="true" t="shared" si="4" ref="J12:J18">IF(AND($C$26=$C12,$C$26&lt;&gt;""),$F$26,"")</f>
        <v>0.027060185185185173</v>
      </c>
      <c r="K12" s="28">
        <f aca="true" t="shared" si="5" ref="K12:K18">IF(AND($C$27=$C12,$C$27&lt;&gt;""),$F$27,"")</f>
      </c>
      <c r="L12" s="28">
        <f aca="true" t="shared" si="6" ref="L12:L18">IF(AND($C$28=$C12,$C$28&lt;&gt;""),$F$28,"")</f>
        <v>0.026284722222222223</v>
      </c>
      <c r="M12" s="12">
        <f aca="true" t="shared" si="7" ref="M12:M18">IF(SUM(F12:L12)&lt;&gt;0,N12/O12,"")</f>
        <v>4</v>
      </c>
      <c r="N12" s="25">
        <f aca="true" t="shared" si="8" ref="N12:N18">IF(SUM(F12:L12),SUM(F12:L12),"")</f>
        <v>0.10414351851851851</v>
      </c>
      <c r="O12" s="28">
        <f aca="true" t="shared" si="9" ref="O12:O18">IF(SUM(F12:L12),AVERAGE(F12:L12),"")</f>
        <v>0.026035879629629628</v>
      </c>
      <c r="P12" s="29">
        <f aca="true" t="shared" si="10" ref="P12:P18">IF(SUM(F12:L12),MIN(F12:L12),"")</f>
        <v>0.024780092592592597</v>
      </c>
    </row>
    <row r="13" spans="2:16" ht="12.75">
      <c r="B13" s="21">
        <v>2</v>
      </c>
      <c r="C13" s="22">
        <v>252</v>
      </c>
      <c r="D13" s="3" t="s">
        <v>64</v>
      </c>
      <c r="E13" s="22">
        <v>1979</v>
      </c>
      <c r="F13" s="30">
        <f t="shared" si="0"/>
      </c>
      <c r="G13" s="30">
        <f t="shared" si="1"/>
        <v>0.02253472222222222</v>
      </c>
      <c r="H13" s="30">
        <f t="shared" si="2"/>
      </c>
      <c r="I13" s="30">
        <f t="shared" si="3"/>
        <v>0.02288194444444444</v>
      </c>
      <c r="J13" s="30">
        <f t="shared" si="4"/>
      </c>
      <c r="K13" s="30">
        <f t="shared" si="5"/>
        <v>0.023506944444444455</v>
      </c>
      <c r="L13" s="30">
        <f t="shared" si="6"/>
      </c>
      <c r="M13" s="22">
        <f t="shared" si="7"/>
        <v>3</v>
      </c>
      <c r="N13" s="26">
        <f t="shared" si="8"/>
        <v>0.06892361111111112</v>
      </c>
      <c r="O13" s="30">
        <f t="shared" si="9"/>
        <v>0.02297453703703704</v>
      </c>
      <c r="P13" s="31">
        <f t="shared" si="10"/>
        <v>0.02253472222222222</v>
      </c>
    </row>
    <row r="14" spans="2:16" ht="12.75">
      <c r="B14" s="21">
        <v>3</v>
      </c>
      <c r="C14" s="22"/>
      <c r="D14" s="3"/>
      <c r="E14" s="22"/>
      <c r="F14" s="30">
        <f t="shared" si="0"/>
      </c>
      <c r="G14" s="30">
        <f t="shared" si="1"/>
      </c>
      <c r="H14" s="30">
        <f t="shared" si="2"/>
      </c>
      <c r="I14" s="30">
        <f t="shared" si="3"/>
      </c>
      <c r="J14" s="30">
        <f t="shared" si="4"/>
      </c>
      <c r="K14" s="30">
        <f t="shared" si="5"/>
      </c>
      <c r="L14" s="30">
        <f t="shared" si="6"/>
      </c>
      <c r="M14" s="22">
        <f t="shared" si="7"/>
      </c>
      <c r="N14" s="26">
        <f t="shared" si="8"/>
      </c>
      <c r="O14" s="30">
        <f t="shared" si="9"/>
      </c>
      <c r="P14" s="31">
        <f t="shared" si="10"/>
      </c>
    </row>
    <row r="15" spans="2:16" ht="12.75">
      <c r="B15" s="21">
        <v>4</v>
      </c>
      <c r="C15" s="22"/>
      <c r="D15" s="3"/>
      <c r="E15" s="22"/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</c>
      <c r="M15" s="22">
        <f t="shared" si="7"/>
      </c>
      <c r="N15" s="26">
        <f t="shared" si="8"/>
      </c>
      <c r="O15" s="30">
        <f t="shared" si="9"/>
      </c>
      <c r="P15" s="31">
        <f t="shared" si="10"/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0.0084375</v>
      </c>
      <c r="F21" s="12" t="s">
        <v>32</v>
      </c>
      <c r="G21" s="13">
        <v>6</v>
      </c>
    </row>
    <row r="22" spans="2:16" ht="12.75">
      <c r="B22" s="21">
        <v>1</v>
      </c>
      <c r="C22" s="22">
        <v>251</v>
      </c>
      <c r="D22" s="3" t="str">
        <f>IF(C22=C$12,D$12,IF(C22=C$13,D$13,IF(C22=C$14,D$14,IF(C22=C$15,D$15,IF(C22=C$16,D$16,IF(C22=C$17,D$17,IF(C22=C$18,D$18)))))))</f>
        <v>Barbara Muzyka "MEL."</v>
      </c>
      <c r="E22" s="26">
        <v>0.0332175925925926</v>
      </c>
      <c r="F22" s="30">
        <f>E22-E21</f>
        <v>0.024780092592592597</v>
      </c>
      <c r="G22" s="33">
        <v>7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252</v>
      </c>
      <c r="D23" s="3" t="str">
        <f aca="true" t="shared" si="11" ref="D23:D28">IF(C23=C$12,D$12,IF(C23=C$13,D$13,IF(C23=C$14,D$14,IF(C23=C$15,D$15,IF(C23=C$16,D$16,IF(C23=C$17,D$17,IF(C23=C$18,D$18)))))))</f>
        <v>Konrad Rychlik "Conrad"</v>
      </c>
      <c r="E23" s="26">
        <v>0.05575231481481482</v>
      </c>
      <c r="F23" s="30">
        <f aca="true" t="shared" si="12" ref="F23:F28">E23-E22</f>
        <v>0.02253472222222222</v>
      </c>
      <c r="G23" s="33">
        <v>8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251</v>
      </c>
      <c r="D24" s="3" t="str">
        <f t="shared" si="11"/>
        <v>Barbara Muzyka "MEL."</v>
      </c>
      <c r="E24" s="26">
        <v>0.08177083333333333</v>
      </c>
      <c r="F24" s="30">
        <f t="shared" si="12"/>
        <v>0.026018518518518517</v>
      </c>
      <c r="G24" s="33">
        <v>10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252</v>
      </c>
      <c r="D25" s="3" t="str">
        <f t="shared" si="11"/>
        <v>Konrad Rychlik "Conrad"</v>
      </c>
      <c r="E25" s="26">
        <v>0.10465277777777778</v>
      </c>
      <c r="F25" s="30">
        <f t="shared" si="12"/>
        <v>0.02288194444444444</v>
      </c>
      <c r="G25" s="33">
        <v>10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251</v>
      </c>
      <c r="D26" s="3" t="str">
        <f t="shared" si="11"/>
        <v>Barbara Muzyka "MEL."</v>
      </c>
      <c r="E26" s="26">
        <v>0.13171296296296295</v>
      </c>
      <c r="F26" s="30">
        <f t="shared" si="12"/>
        <v>0.027060185185185173</v>
      </c>
      <c r="G26" s="33">
        <v>13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252</v>
      </c>
      <c r="D27" s="3" t="str">
        <f t="shared" si="11"/>
        <v>Konrad Rychlik "Conrad"</v>
      </c>
      <c r="E27" s="26">
        <v>0.1552199074074074</v>
      </c>
      <c r="F27" s="30">
        <f t="shared" si="12"/>
        <v>0.023506944444444455</v>
      </c>
      <c r="G27" s="33">
        <v>13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251</v>
      </c>
      <c r="D28" s="5" t="str">
        <f t="shared" si="11"/>
        <v>Barbara Muzyka "MEL."</v>
      </c>
      <c r="E28" s="27">
        <v>0.18150462962962963</v>
      </c>
      <c r="F28" s="32">
        <f t="shared" si="12"/>
        <v>0.026284722222222223</v>
      </c>
      <c r="G28" s="34">
        <v>14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B2:P2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875" style="0" customWidth="1"/>
    <col min="3" max="3" width="6.625" style="0" customWidth="1"/>
    <col min="4" max="4" width="36.625" style="0" customWidth="1"/>
    <col min="5" max="5" width="7.875" style="0" customWidth="1"/>
    <col min="6" max="12" width="5.875" style="0" customWidth="1"/>
    <col min="13" max="13" width="7.75390625" style="0" customWidth="1"/>
    <col min="14" max="14" width="8.25390625" style="41" customWidth="1"/>
    <col min="15" max="16" width="7.75390625" style="0" customWidth="1"/>
  </cols>
  <sheetData>
    <row r="1" ht="13.5" thickBot="1"/>
    <row r="2" spans="3:4" ht="13.5" thickBot="1">
      <c r="C2" s="38">
        <v>26</v>
      </c>
      <c r="D2" s="40" t="s">
        <v>65</v>
      </c>
    </row>
    <row r="3" spans="3:4" ht="13.5" thickBot="1">
      <c r="C3" s="16"/>
      <c r="D3" s="16"/>
    </row>
    <row r="4" spans="3:5" ht="12.75">
      <c r="C4" s="16"/>
      <c r="D4" s="17" t="s">
        <v>43</v>
      </c>
      <c r="E4" s="35">
        <f>E28</f>
        <v>0.17344907407407406</v>
      </c>
    </row>
    <row r="5" spans="3:5" ht="12.75">
      <c r="C5" s="16"/>
      <c r="D5" s="18" t="s">
        <v>31</v>
      </c>
      <c r="E5" s="36">
        <f>E21</f>
        <v>0.0084375</v>
      </c>
    </row>
    <row r="6" spans="3:5" ht="12.75">
      <c r="C6" s="16"/>
      <c r="D6" s="18" t="s">
        <v>44</v>
      </c>
      <c r="E6" s="36">
        <f>E4-E5</f>
        <v>0.16501157407407407</v>
      </c>
    </row>
    <row r="7" spans="3:5" ht="12.75">
      <c r="C7" s="16"/>
      <c r="D7" s="18" t="s">
        <v>45</v>
      </c>
      <c r="E7" s="36">
        <f>E6/7</f>
        <v>0.02357308201058201</v>
      </c>
    </row>
    <row r="8" spans="3:5" ht="13.5" thickBot="1">
      <c r="C8" s="16"/>
      <c r="D8" s="19" t="s">
        <v>46</v>
      </c>
      <c r="E8" s="34">
        <f>IF(G28&lt;&gt;"",G28,"")</f>
        <v>9</v>
      </c>
    </row>
    <row r="9" ht="13.5" thickBot="1"/>
    <row r="10" spans="2:16" ht="12.75" customHeight="1">
      <c r="B10" s="91" t="s">
        <v>37</v>
      </c>
      <c r="C10" s="93" t="s">
        <v>28</v>
      </c>
      <c r="D10" s="93" t="s">
        <v>29</v>
      </c>
      <c r="E10" s="93" t="s">
        <v>30</v>
      </c>
      <c r="F10" s="85" t="s">
        <v>39</v>
      </c>
      <c r="G10" s="78"/>
      <c r="H10" s="78"/>
      <c r="I10" s="78"/>
      <c r="J10" s="78"/>
      <c r="K10" s="78"/>
      <c r="L10" s="86"/>
      <c r="M10" s="87" t="s">
        <v>40</v>
      </c>
      <c r="N10" s="89" t="s">
        <v>51</v>
      </c>
      <c r="O10" s="87" t="s">
        <v>35</v>
      </c>
      <c r="P10" s="83" t="s">
        <v>41</v>
      </c>
    </row>
    <row r="11" spans="2:16" ht="13.5" customHeight="1" thickBot="1">
      <c r="B11" s="92"/>
      <c r="C11" s="94" t="s">
        <v>28</v>
      </c>
      <c r="D11" s="94" t="s">
        <v>29</v>
      </c>
      <c r="E11" s="94" t="s">
        <v>30</v>
      </c>
      <c r="F11" s="6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8">
        <v>7</v>
      </c>
      <c r="M11" s="88" t="s">
        <v>40</v>
      </c>
      <c r="N11" s="90" t="s">
        <v>35</v>
      </c>
      <c r="O11" s="88" t="s">
        <v>36</v>
      </c>
      <c r="P11" s="84"/>
    </row>
    <row r="12" spans="2:16" ht="12.75">
      <c r="B12" s="20">
        <v>1</v>
      </c>
      <c r="C12" s="12">
        <v>261</v>
      </c>
      <c r="D12" s="4" t="s">
        <v>146</v>
      </c>
      <c r="E12" s="12">
        <v>1951</v>
      </c>
      <c r="F12" s="28">
        <f aca="true" t="shared" si="0" ref="F12:F18">IF(AND($C$22=$C12,$C$22&lt;&gt;""),$F$22,"")</f>
      </c>
      <c r="G12" s="28">
        <f aca="true" t="shared" si="1" ref="G12:G18">IF(AND($C$23=$C12,$C$23&lt;&gt;""),$F$23,"")</f>
        <v>0.021481481481481476</v>
      </c>
      <c r="H12" s="28">
        <f aca="true" t="shared" si="2" ref="H12:H18">IF(AND($C$24=$C12,$C$24&lt;&gt;""),$F$24,"")</f>
      </c>
      <c r="I12" s="28">
        <f aca="true" t="shared" si="3" ref="I12:I18">IF(AND($C$25=$C12,$C$25&lt;&gt;""),$F$25,"")</f>
        <v>0.02253472222222222</v>
      </c>
      <c r="J12" s="28">
        <f aca="true" t="shared" si="4" ref="J12:J18">IF(AND($C$26=$C12,$C$26&lt;&gt;""),$F$26,"")</f>
      </c>
      <c r="K12" s="28">
        <f aca="true" t="shared" si="5" ref="K12:K18">IF(AND($C$27=$C12,$C$27&lt;&gt;""),$F$27,"")</f>
        <v>0.02276620370370369</v>
      </c>
      <c r="L12" s="28">
        <f aca="true" t="shared" si="6" ref="L12:L18">IF(AND($C$28=$C12,$C$28&lt;&gt;""),$F$28,"")</f>
        <v>0.023356481481481478</v>
      </c>
      <c r="M12" s="12">
        <f aca="true" t="shared" si="7" ref="M12:M18">IF(SUM(F12:L12)&lt;&gt;0,N12/O12,"")</f>
        <v>4</v>
      </c>
      <c r="N12" s="25">
        <f aca="true" t="shared" si="8" ref="N12:N18">IF(SUM(F12:L12),SUM(F12:L12),"")</f>
        <v>0.09013888888888887</v>
      </c>
      <c r="O12" s="28">
        <f aca="true" t="shared" si="9" ref="O12:O18">IF(SUM(F12:L12),AVERAGE(F12:L12),"")</f>
        <v>0.022534722222222216</v>
      </c>
      <c r="P12" s="29">
        <f aca="true" t="shared" si="10" ref="P12:P18">IF(SUM(F12:L12),MIN(F12:L12),"")</f>
        <v>0.021481481481481476</v>
      </c>
    </row>
    <row r="13" spans="2:16" ht="12.75">
      <c r="B13" s="21">
        <v>2</v>
      </c>
      <c r="C13" s="22">
        <v>262</v>
      </c>
      <c r="D13" s="3" t="s">
        <v>66</v>
      </c>
      <c r="E13" s="22">
        <v>1967</v>
      </c>
      <c r="F13" s="30">
        <f t="shared" si="0"/>
        <v>0.02434027777777778</v>
      </c>
      <c r="G13" s="30">
        <f t="shared" si="1"/>
      </c>
      <c r="H13" s="30">
        <f t="shared" si="2"/>
        <v>0.024282407407407405</v>
      </c>
      <c r="I13" s="30">
        <f t="shared" si="3"/>
      </c>
      <c r="J13" s="30">
        <f t="shared" si="4"/>
        <v>0.02625000000000001</v>
      </c>
      <c r="K13" s="30">
        <f t="shared" si="5"/>
      </c>
      <c r="L13" s="30">
        <f t="shared" si="6"/>
      </c>
      <c r="M13" s="22">
        <f t="shared" si="7"/>
        <v>3</v>
      </c>
      <c r="N13" s="26">
        <f t="shared" si="8"/>
        <v>0.0748726851851852</v>
      </c>
      <c r="O13" s="30">
        <f t="shared" si="9"/>
        <v>0.024957561728395066</v>
      </c>
      <c r="P13" s="31">
        <f t="shared" si="10"/>
        <v>0.024282407407407405</v>
      </c>
    </row>
    <row r="14" spans="2:16" ht="12.75">
      <c r="B14" s="21">
        <v>3</v>
      </c>
      <c r="C14" s="22"/>
      <c r="D14" s="3"/>
      <c r="E14" s="22"/>
      <c r="F14" s="30">
        <f t="shared" si="0"/>
      </c>
      <c r="G14" s="30">
        <f t="shared" si="1"/>
      </c>
      <c r="H14" s="30">
        <f t="shared" si="2"/>
      </c>
      <c r="I14" s="30">
        <f t="shared" si="3"/>
      </c>
      <c r="J14" s="30">
        <f t="shared" si="4"/>
      </c>
      <c r="K14" s="30">
        <f t="shared" si="5"/>
      </c>
      <c r="L14" s="30">
        <f t="shared" si="6"/>
      </c>
      <c r="M14" s="22">
        <f t="shared" si="7"/>
      </c>
      <c r="N14" s="26">
        <f t="shared" si="8"/>
      </c>
      <c r="O14" s="30">
        <f t="shared" si="9"/>
      </c>
      <c r="P14" s="31">
        <f t="shared" si="10"/>
      </c>
    </row>
    <row r="15" spans="2:16" ht="12.75">
      <c r="B15" s="21">
        <v>4</v>
      </c>
      <c r="C15" s="22"/>
      <c r="D15" s="3"/>
      <c r="E15" s="22"/>
      <c r="F15" s="30">
        <f t="shared" si="0"/>
      </c>
      <c r="G15" s="30">
        <f t="shared" si="1"/>
      </c>
      <c r="H15" s="30">
        <f t="shared" si="2"/>
      </c>
      <c r="I15" s="30">
        <f t="shared" si="3"/>
      </c>
      <c r="J15" s="30">
        <f t="shared" si="4"/>
      </c>
      <c r="K15" s="30">
        <f t="shared" si="5"/>
      </c>
      <c r="L15" s="30">
        <f t="shared" si="6"/>
      </c>
      <c r="M15" s="22">
        <f t="shared" si="7"/>
      </c>
      <c r="N15" s="26">
        <f t="shared" si="8"/>
      </c>
      <c r="O15" s="30">
        <f t="shared" si="9"/>
      </c>
      <c r="P15" s="31">
        <f t="shared" si="10"/>
      </c>
    </row>
    <row r="16" spans="2:16" ht="12.75">
      <c r="B16" s="21">
        <v>5</v>
      </c>
      <c r="C16" s="22"/>
      <c r="D16" s="3"/>
      <c r="E16" s="22"/>
      <c r="F16" s="30">
        <f t="shared" si="0"/>
      </c>
      <c r="G16" s="30">
        <f t="shared" si="1"/>
      </c>
      <c r="H16" s="30">
        <f t="shared" si="2"/>
      </c>
      <c r="I16" s="30">
        <f t="shared" si="3"/>
      </c>
      <c r="J16" s="30">
        <f t="shared" si="4"/>
      </c>
      <c r="K16" s="30">
        <f t="shared" si="5"/>
      </c>
      <c r="L16" s="30">
        <f t="shared" si="6"/>
      </c>
      <c r="M16" s="22">
        <f t="shared" si="7"/>
      </c>
      <c r="N16" s="26">
        <f t="shared" si="8"/>
      </c>
      <c r="O16" s="30">
        <f t="shared" si="9"/>
      </c>
      <c r="P16" s="31">
        <f t="shared" si="10"/>
      </c>
    </row>
    <row r="17" spans="2:16" ht="12.75">
      <c r="B17" s="21">
        <v>6</v>
      </c>
      <c r="C17" s="22"/>
      <c r="D17" s="3"/>
      <c r="E17" s="22"/>
      <c r="F17" s="30">
        <f t="shared" si="0"/>
      </c>
      <c r="G17" s="30">
        <f t="shared" si="1"/>
      </c>
      <c r="H17" s="30">
        <f t="shared" si="2"/>
      </c>
      <c r="I17" s="30">
        <f t="shared" si="3"/>
      </c>
      <c r="J17" s="30">
        <f t="shared" si="4"/>
      </c>
      <c r="K17" s="30">
        <f t="shared" si="5"/>
      </c>
      <c r="L17" s="30">
        <f t="shared" si="6"/>
      </c>
      <c r="M17" s="22">
        <f t="shared" si="7"/>
      </c>
      <c r="N17" s="26">
        <f t="shared" si="8"/>
      </c>
      <c r="O17" s="30">
        <f t="shared" si="9"/>
      </c>
      <c r="P17" s="31">
        <f t="shared" si="10"/>
      </c>
    </row>
    <row r="18" spans="2:16" ht="13.5" thickBot="1">
      <c r="B18" s="23">
        <v>7</v>
      </c>
      <c r="C18" s="24"/>
      <c r="D18" s="5"/>
      <c r="E18" s="24"/>
      <c r="F18" s="32">
        <f t="shared" si="0"/>
      </c>
      <c r="G18" s="32">
        <f t="shared" si="1"/>
      </c>
      <c r="H18" s="32">
        <f t="shared" si="2"/>
      </c>
      <c r="I18" s="32">
        <f t="shared" si="3"/>
      </c>
      <c r="J18" s="32">
        <f t="shared" si="4"/>
      </c>
      <c r="K18" s="32">
        <f t="shared" si="5"/>
      </c>
      <c r="L18" s="32">
        <f t="shared" si="6"/>
      </c>
      <c r="M18" s="24">
        <f t="shared" si="7"/>
      </c>
      <c r="N18" s="27">
        <f t="shared" si="8"/>
      </c>
      <c r="O18" s="32">
        <f t="shared" si="9"/>
      </c>
      <c r="P18" s="37">
        <f t="shared" si="10"/>
      </c>
    </row>
    <row r="19" spans="2:16" ht="13.5" thickBot="1"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4"/>
      <c r="N19" s="43"/>
      <c r="O19" s="14"/>
      <c r="P19" s="14"/>
    </row>
    <row r="20" spans="2:16" ht="39.75" customHeight="1" thickBot="1">
      <c r="B20" s="9" t="s">
        <v>42</v>
      </c>
      <c r="C20" s="10" t="s">
        <v>28</v>
      </c>
      <c r="D20" s="10" t="s">
        <v>29</v>
      </c>
      <c r="E20" s="10" t="s">
        <v>139</v>
      </c>
      <c r="F20" s="10" t="s">
        <v>33</v>
      </c>
      <c r="G20" s="11" t="s">
        <v>34</v>
      </c>
      <c r="H20" s="2"/>
      <c r="I20" s="2"/>
      <c r="J20" s="2"/>
      <c r="K20" s="2"/>
      <c r="L20" s="2"/>
      <c r="M20" s="2"/>
      <c r="N20" s="63"/>
      <c r="O20" s="2"/>
      <c r="P20" s="2"/>
    </row>
    <row r="21" spans="2:7" ht="12.75">
      <c r="B21" s="20" t="s">
        <v>38</v>
      </c>
      <c r="C21" s="12" t="s">
        <v>32</v>
      </c>
      <c r="D21" s="12" t="s">
        <v>32</v>
      </c>
      <c r="E21" s="25">
        <v>0.0084375</v>
      </c>
      <c r="F21" s="12" t="s">
        <v>32</v>
      </c>
      <c r="G21" s="13">
        <v>7</v>
      </c>
    </row>
    <row r="22" spans="2:16" ht="12.75">
      <c r="B22" s="21">
        <v>1</v>
      </c>
      <c r="C22" s="22">
        <v>262</v>
      </c>
      <c r="D22" s="3" t="str">
        <f>IF(C22=C$12,D$12,IF(C22=C$13,D$13,IF(C22=C$14,D$14,IF(C22=C$15,D$15,IF(C22=C$16,D$16,IF(C22=C$17,D$17,IF(C22=C$18,D$18)))))))</f>
        <v>Robert Wiatr "_wiatr"</v>
      </c>
      <c r="E22" s="26">
        <v>0.03277777777777778</v>
      </c>
      <c r="F22" s="30">
        <f>E22-E21</f>
        <v>0.02434027777777778</v>
      </c>
      <c r="G22" s="33">
        <v>6</v>
      </c>
      <c r="H22" s="1"/>
      <c r="I22" s="1"/>
      <c r="J22" s="1"/>
      <c r="K22" s="1"/>
      <c r="L22" s="1"/>
      <c r="M22" s="1"/>
      <c r="O22" s="1"/>
      <c r="P22" s="1"/>
    </row>
    <row r="23" spans="2:16" ht="12.75">
      <c r="B23" s="21">
        <v>2</v>
      </c>
      <c r="C23" s="22">
        <v>261</v>
      </c>
      <c r="D23" s="3" t="str">
        <f aca="true" t="shared" si="11" ref="D23:D28">IF(C23=C$12,D$12,IF(C23=C$13,D$13,IF(C23=C$14,D$14,IF(C23=C$15,D$15,IF(C23=C$16,D$16,IF(C23=C$17,D$17,IF(C23=C$18,D$18)))))))</f>
        <v>Tadeusz Kacprowski "TadeK"</v>
      </c>
      <c r="E23" s="26">
        <v>0.05425925925925926</v>
      </c>
      <c r="F23" s="30">
        <f aca="true" t="shared" si="12" ref="F23:F28">E23-E22</f>
        <v>0.021481481481481476</v>
      </c>
      <c r="G23" s="33">
        <v>7</v>
      </c>
      <c r="H23" s="1"/>
      <c r="I23" s="1"/>
      <c r="J23" s="1"/>
      <c r="K23" s="1"/>
      <c r="L23" s="1"/>
      <c r="M23" s="1"/>
      <c r="O23" s="1"/>
      <c r="P23" s="1"/>
    </row>
    <row r="24" spans="2:16" ht="12.75">
      <c r="B24" s="21">
        <v>3</v>
      </c>
      <c r="C24" s="22">
        <v>262</v>
      </c>
      <c r="D24" s="3" t="str">
        <f t="shared" si="11"/>
        <v>Robert Wiatr "_wiatr"</v>
      </c>
      <c r="E24" s="26">
        <v>0.07854166666666666</v>
      </c>
      <c r="F24" s="30">
        <f t="shared" si="12"/>
        <v>0.024282407407407405</v>
      </c>
      <c r="G24" s="33">
        <v>8</v>
      </c>
      <c r="H24" s="1"/>
      <c r="I24" s="1"/>
      <c r="J24" s="1"/>
      <c r="K24" s="1"/>
      <c r="L24" s="1"/>
      <c r="M24" s="1"/>
      <c r="O24" s="1"/>
      <c r="P24" s="1"/>
    </row>
    <row r="25" spans="2:16" ht="12.75">
      <c r="B25" s="21">
        <v>4</v>
      </c>
      <c r="C25" s="22">
        <v>261</v>
      </c>
      <c r="D25" s="3" t="str">
        <f t="shared" si="11"/>
        <v>Tadeusz Kacprowski "TadeK"</v>
      </c>
      <c r="E25" s="26">
        <v>0.10107638888888888</v>
      </c>
      <c r="F25" s="30">
        <f t="shared" si="12"/>
        <v>0.02253472222222222</v>
      </c>
      <c r="G25" s="33">
        <v>6</v>
      </c>
      <c r="H25" s="1"/>
      <c r="I25" s="1"/>
      <c r="J25" s="1"/>
      <c r="K25" s="1"/>
      <c r="L25" s="1"/>
      <c r="M25" s="1"/>
      <c r="O25" s="1"/>
      <c r="P25" s="1"/>
    </row>
    <row r="26" spans="2:16" ht="12.75">
      <c r="B26" s="21">
        <v>5</v>
      </c>
      <c r="C26" s="22">
        <v>262</v>
      </c>
      <c r="D26" s="3" t="str">
        <f t="shared" si="11"/>
        <v>Robert Wiatr "_wiatr"</v>
      </c>
      <c r="E26" s="26">
        <v>0.1273263888888889</v>
      </c>
      <c r="F26" s="30">
        <f t="shared" si="12"/>
        <v>0.02625000000000001</v>
      </c>
      <c r="G26" s="33">
        <v>9</v>
      </c>
      <c r="H26" s="1"/>
      <c r="I26" s="1"/>
      <c r="J26" s="1"/>
      <c r="K26" s="1"/>
      <c r="L26" s="1"/>
      <c r="M26" s="1"/>
      <c r="O26" s="1"/>
      <c r="P26" s="1"/>
    </row>
    <row r="27" spans="2:16" ht="12.75">
      <c r="B27" s="21">
        <v>6</v>
      </c>
      <c r="C27" s="22">
        <v>261</v>
      </c>
      <c r="D27" s="3" t="str">
        <f t="shared" si="11"/>
        <v>Tadeusz Kacprowski "TadeK"</v>
      </c>
      <c r="E27" s="26">
        <v>0.15009259259259258</v>
      </c>
      <c r="F27" s="30">
        <f t="shared" si="12"/>
        <v>0.02276620370370369</v>
      </c>
      <c r="G27" s="33">
        <v>9</v>
      </c>
      <c r="H27" s="1"/>
      <c r="I27" s="1"/>
      <c r="J27" s="1"/>
      <c r="K27" s="1"/>
      <c r="L27" s="1"/>
      <c r="M27" s="1"/>
      <c r="O27" s="1"/>
      <c r="P27" s="1"/>
    </row>
    <row r="28" spans="2:16" ht="13.5" thickBot="1">
      <c r="B28" s="23">
        <v>7</v>
      </c>
      <c r="C28" s="24">
        <v>261</v>
      </c>
      <c r="D28" s="5" t="str">
        <f t="shared" si="11"/>
        <v>Tadeusz Kacprowski "TadeK"</v>
      </c>
      <c r="E28" s="27">
        <v>0.17344907407407406</v>
      </c>
      <c r="F28" s="32">
        <f t="shared" si="12"/>
        <v>0.023356481481481478</v>
      </c>
      <c r="G28" s="34">
        <v>9</v>
      </c>
      <c r="H28" s="1"/>
      <c r="I28" s="1"/>
      <c r="J28" s="1"/>
      <c r="K28" s="1"/>
      <c r="L28" s="1"/>
      <c r="M28" s="1"/>
      <c r="O28" s="1"/>
      <c r="P28" s="1"/>
    </row>
  </sheetData>
  <mergeCells count="9">
    <mergeCell ref="B10:B11"/>
    <mergeCell ref="C10:C11"/>
    <mergeCell ref="D10:D11"/>
    <mergeCell ref="E10:E11"/>
    <mergeCell ref="P10:P11"/>
    <mergeCell ref="F10:L10"/>
    <mergeCell ref="M10:M11"/>
    <mergeCell ref="N10:N11"/>
    <mergeCell ref="O10:O1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Wawer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Anińskiej Siódemki</dc:title>
  <dc:subject/>
  <dc:creator>Robert Celiński</dc:creator>
  <cp:keywords/>
  <dc:description/>
  <cp:lastModifiedBy>GroomX</cp:lastModifiedBy>
  <cp:lastPrinted>2007-07-08T22:00:03Z</cp:lastPrinted>
  <dcterms:created xsi:type="dcterms:W3CDTF">2007-07-08T03:09:29Z</dcterms:created>
  <dcterms:modified xsi:type="dcterms:W3CDTF">2007-09-10T16:40:27Z</dcterms:modified>
  <cp:category/>
  <cp:version/>
  <cp:contentType/>
  <cp:contentStatus/>
</cp:coreProperties>
</file>