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80" windowHeight="10140" tabRatio="732" activeTab="0"/>
  </bookViews>
  <sheets>
    <sheet name="TP50" sheetId="1" r:id="rId1"/>
    <sheet name="TN50" sheetId="2" r:id="rId2"/>
    <sheet name="TP25" sheetId="3" r:id="rId3"/>
    <sheet name="TP13" sheetId="4" r:id="rId4"/>
    <sheet name="Pucharowe Gen. PJ-2015.1" sheetId="5" r:id="rId5"/>
    <sheet name="Pucharowe 25 PJ-2015.1" sheetId="6" r:id="rId6"/>
  </sheets>
  <definedNames/>
  <calcPr fullCalcOnLoad="1"/>
</workbook>
</file>

<file path=xl/sharedStrings.xml><?xml version="1.0" encoding="utf-8"?>
<sst xmlns="http://schemas.openxmlformats.org/spreadsheetml/2006/main" count="775" uniqueCount="382">
  <si>
    <t>drużyna</t>
  </si>
  <si>
    <t>SUMA</t>
  </si>
  <si>
    <t>META</t>
  </si>
  <si>
    <t>START</t>
  </si>
  <si>
    <t>pkt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</si>
  <si>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</si>
  <si>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</si>
  <si>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</si>
  <si>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</si>
  <si>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</si>
  <si>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</si>
  <si>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</si>
  <si>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</si>
  <si>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</si>
  <si>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</si>
  <si>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</si>
  <si>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XIII</t>
  </si>
  <si>
    <t>PKM</t>
  </si>
  <si>
    <t>WK</t>
  </si>
  <si>
    <t>XII</t>
  </si>
  <si>
    <t>Przemysław Roztocki</t>
  </si>
  <si>
    <t>Imie i nazwisko</t>
  </si>
  <si>
    <t>msc</t>
  </si>
  <si>
    <t>XIV</t>
  </si>
  <si>
    <t>XV</t>
  </si>
  <si>
    <t>Miejscowość</t>
  </si>
  <si>
    <t>Δ T</t>
  </si>
  <si>
    <t>msc.</t>
  </si>
  <si>
    <t>Tomasz Paszkowski</t>
  </si>
  <si>
    <t>miejscowość,klub</t>
  </si>
  <si>
    <t>Robert Janowski</t>
  </si>
  <si>
    <t>Grzegorz Żegliński</t>
  </si>
  <si>
    <t>Łukasz Kamiński</t>
  </si>
  <si>
    <t>Jarosław Kamiński</t>
  </si>
  <si>
    <t>Anna Kamińska</t>
  </si>
  <si>
    <t>lp.</t>
  </si>
  <si>
    <t>PKS - punkty kontrolne stowarzyszone</t>
  </si>
  <si>
    <t>PKM - punkt kontrolny mylny</t>
  </si>
  <si>
    <t>OPIS - niewłaściwy opis</t>
  </si>
  <si>
    <t>POP - poprawa</t>
  </si>
  <si>
    <t>WK - wolna kratka</t>
  </si>
  <si>
    <t>Mariusz Dawidowski</t>
  </si>
  <si>
    <t>Sławomir Frynas</t>
  </si>
  <si>
    <t>1977</t>
  </si>
  <si>
    <t>1979</t>
  </si>
  <si>
    <t>Jacek Balana</t>
  </si>
  <si>
    <t>1983</t>
  </si>
  <si>
    <t>1986</t>
  </si>
  <si>
    <t>2006</t>
  </si>
  <si>
    <t>1987</t>
  </si>
  <si>
    <t>Wojciech Matoga</t>
  </si>
  <si>
    <t>2002</t>
  </si>
  <si>
    <t>Renata Balana</t>
  </si>
  <si>
    <t>Nina Balana</t>
  </si>
  <si>
    <t>XVI</t>
  </si>
  <si>
    <t xml:space="preserve"> </t>
  </si>
  <si>
    <t>1958</t>
  </si>
  <si>
    <t>Paweł Szpak</t>
  </si>
  <si>
    <t>1955</t>
  </si>
  <si>
    <t>1990</t>
  </si>
  <si>
    <t>1974</t>
  </si>
  <si>
    <t>1982</t>
  </si>
  <si>
    <t>1985</t>
  </si>
  <si>
    <t>1965</t>
  </si>
  <si>
    <r>
      <t>PKS (+60</t>
    </r>
    <r>
      <rPr>
        <sz val="10"/>
        <rFont val="Arial CE"/>
        <family val="2"/>
      </rPr>
      <t>)</t>
    </r>
  </si>
  <si>
    <t>JASZCZUR - UKRYTY WAPIEŃ, Działoszyn 17-19.04.2015</t>
  </si>
  <si>
    <t>PK (+100)</t>
  </si>
  <si>
    <t>Adam Skoczyński</t>
  </si>
  <si>
    <t>1963</t>
  </si>
  <si>
    <t>Pszczyna</t>
  </si>
  <si>
    <t>Roman Tocha</t>
  </si>
  <si>
    <t>Dzierżoniów</t>
  </si>
  <si>
    <t>ZAD pk14</t>
  </si>
  <si>
    <t>7:15</t>
  </si>
  <si>
    <t>Δ OS</t>
  </si>
  <si>
    <t>(0'35+0'45)</t>
  </si>
  <si>
    <r>
      <t xml:space="preserve">klasyfikacja </t>
    </r>
    <r>
      <rPr>
        <b/>
        <sz val="10"/>
        <rFont val="Arial Black"/>
        <family val="2"/>
      </rPr>
      <t>TP-50</t>
    </r>
    <r>
      <rPr>
        <sz val="10"/>
        <rFont val="Arial CE"/>
        <family val="2"/>
      </rPr>
      <t>, max: 37+10+4pkt (51 PK x 100pkt), czas: 14 + 4 h (+ 0'60+0'40)</t>
    </r>
  </si>
  <si>
    <t>Kielce</t>
  </si>
  <si>
    <t>Zenon  Lulek</t>
  </si>
  <si>
    <t>1981</t>
  </si>
  <si>
    <t>Masłów</t>
  </si>
  <si>
    <t>3bpk</t>
  </si>
  <si>
    <t>0</t>
  </si>
  <si>
    <t>H2,H4,H3,H</t>
  </si>
  <si>
    <t>7:35</t>
  </si>
  <si>
    <t>Lublin</t>
  </si>
  <si>
    <t>Paweł Jamroz</t>
  </si>
  <si>
    <t>11 brak kredki</t>
  </si>
  <si>
    <t>H1ux-&gt;xt</t>
  </si>
  <si>
    <t>H2(H3)</t>
  </si>
  <si>
    <t>7:19</t>
  </si>
  <si>
    <t>(0'35+1'00)</t>
  </si>
  <si>
    <t>Piotr Banaszkiewicz</t>
  </si>
  <si>
    <t>Łódź</t>
  </si>
  <si>
    <t>7:27</t>
  </si>
  <si>
    <t>19:18</t>
  </si>
  <si>
    <t>Kraśnik</t>
  </si>
  <si>
    <t>7:55</t>
  </si>
  <si>
    <t>F(H)</t>
  </si>
  <si>
    <t>Artur Kwiatkowski</t>
  </si>
  <si>
    <t>Radomsko</t>
  </si>
  <si>
    <t>1970</t>
  </si>
  <si>
    <t>Szczecin</t>
  </si>
  <si>
    <t>4,9,12</t>
  </si>
  <si>
    <t>S8,S6,H2</t>
  </si>
  <si>
    <t>H2-&gt;H1</t>
  </si>
  <si>
    <t>4no-&gt;uk</t>
  </si>
  <si>
    <t>H2ux-&gt;su</t>
  </si>
  <si>
    <t>7:47</t>
  </si>
  <si>
    <t>-9min</t>
  </si>
  <si>
    <t>(1'00+0'25)</t>
  </si>
  <si>
    <t>-15konk</t>
  </si>
  <si>
    <t>Grzegorz Czarny</t>
  </si>
  <si>
    <t>1984</t>
  </si>
  <si>
    <t>Kraków</t>
  </si>
  <si>
    <t>Basia Czarny</t>
  </si>
  <si>
    <t>Filip Malawski</t>
  </si>
  <si>
    <r>
      <t xml:space="preserve">klasyfikacja </t>
    </r>
    <r>
      <rPr>
        <b/>
        <sz val="10"/>
        <rFont val="Arial Black"/>
        <family val="2"/>
      </rPr>
      <t>TN-50</t>
    </r>
    <r>
      <rPr>
        <sz val="10"/>
        <rFont val="Arial CE"/>
        <family val="2"/>
      </rPr>
      <t>, max: 35+10+4pkt (49 PK x 100pkt), czas: 10 + 2 h (+ 0'60+0'40)</t>
    </r>
  </si>
  <si>
    <t>Ses-&gt;eu</t>
  </si>
  <si>
    <t>F6bo-&gt;hb</t>
  </si>
  <si>
    <t>10:20</t>
  </si>
  <si>
    <t>(0'22+0'55)</t>
  </si>
  <si>
    <t>Seu-&gt;ls</t>
  </si>
  <si>
    <t>8bb-&gt;uc</t>
  </si>
  <si>
    <t>A(T)</t>
  </si>
  <si>
    <t>Piotr Leśniak</t>
  </si>
  <si>
    <t>Wieluń</t>
  </si>
  <si>
    <t>Jakub Leśniak</t>
  </si>
  <si>
    <t>Częstochowa</t>
  </si>
  <si>
    <t>2(16)</t>
  </si>
  <si>
    <t>10:35</t>
  </si>
  <si>
    <r>
      <t xml:space="preserve">klasyfikacja </t>
    </r>
    <r>
      <rPr>
        <b/>
        <sz val="10"/>
        <rFont val="Arial Black"/>
        <family val="2"/>
      </rPr>
      <t>TP-25</t>
    </r>
    <r>
      <rPr>
        <sz val="10"/>
        <rFont val="Arial CE"/>
        <family val="2"/>
      </rPr>
      <t>, max: 20+10+4pkt (34 PK x 100pkt), czas: 8h + 3 h (+ 0'60+0'40)</t>
    </r>
  </si>
  <si>
    <t>Gdynia</t>
  </si>
  <si>
    <t>Dawid Grochowalski</t>
  </si>
  <si>
    <t>1988</t>
  </si>
  <si>
    <t>Krzysztof Szymański</t>
  </si>
  <si>
    <t>Agh</t>
  </si>
  <si>
    <t>F5fu-&gt;bo</t>
  </si>
  <si>
    <t>1972</t>
  </si>
  <si>
    <t>2001</t>
  </si>
  <si>
    <t>Starogard Gdański</t>
  </si>
  <si>
    <t>F7ne-&gt;do</t>
  </si>
  <si>
    <t>10:33</t>
  </si>
  <si>
    <t>(1'00+0`00)</t>
  </si>
  <si>
    <t>(0'23+0'55)</t>
  </si>
  <si>
    <t>(0'31+0`53)</t>
  </si>
  <si>
    <t>sen/kon</t>
  </si>
  <si>
    <t>11:03</t>
  </si>
  <si>
    <t>(0'34+0'39)</t>
  </si>
  <si>
    <t>9:37</t>
  </si>
  <si>
    <t>(0'30+0'57)</t>
  </si>
  <si>
    <t>F8lu,F7do</t>
  </si>
  <si>
    <t>B2fk,B4hf</t>
  </si>
  <si>
    <t>8,E,B,B,9,10,D,11,12</t>
  </si>
  <si>
    <t>1,2,3,5,A,6,7,F,F,G,C,</t>
  </si>
  <si>
    <t>4uk,13de</t>
  </si>
  <si>
    <t>13,12,11,G,10,9,E,</t>
  </si>
  <si>
    <t>8,C,G,7,6,5,4,3,2,1</t>
  </si>
  <si>
    <t>B,B3,B4,B2,B1,B,F,F2,F4,</t>
  </si>
  <si>
    <t>F1,F10,F9,F8,F7,F5,F6,F</t>
  </si>
  <si>
    <t>F5,F6,F9,F10,F1,</t>
  </si>
  <si>
    <t>F2,F4,F3,B3,B1</t>
  </si>
  <si>
    <t>1976</t>
  </si>
  <si>
    <t>Marek Balana</t>
  </si>
  <si>
    <t>1952</t>
  </si>
  <si>
    <t>Latchorzew</t>
  </si>
  <si>
    <t>Radom</t>
  </si>
  <si>
    <t>4uk,Agh,</t>
  </si>
  <si>
    <t>7sosna-&gt;</t>
  </si>
  <si>
    <t>dąb</t>
  </si>
  <si>
    <t>1,2,5,6,7,F,G,8,B,</t>
  </si>
  <si>
    <t>9,10,D,11,12,13</t>
  </si>
  <si>
    <t>13de-&gt;tu</t>
  </si>
  <si>
    <t>F7do,F2bf</t>
  </si>
  <si>
    <t>F8,F6,F5,F,B</t>
  </si>
  <si>
    <t>F4,F1,F3,F10,F9,</t>
  </si>
  <si>
    <t>B1ux,B3en</t>
  </si>
  <si>
    <t>B4hf,B2fk</t>
  </si>
  <si>
    <t>10:27</t>
  </si>
  <si>
    <t>(0'23+0'50)</t>
  </si>
  <si>
    <t>8:04</t>
  </si>
  <si>
    <t xml:space="preserve">Adam Michalski </t>
  </si>
  <si>
    <t>Piaseczno</t>
  </si>
  <si>
    <t>1rys,4uk,</t>
  </si>
  <si>
    <t>2,3,5,A,6,7,F,G,C,8,</t>
  </si>
  <si>
    <t>Eπ,</t>
  </si>
  <si>
    <t>B,9,10,D,11,12,13</t>
  </si>
  <si>
    <t>F1,F3,F4,F10,F9,</t>
  </si>
  <si>
    <t>F8,F7,F6,F5,B1</t>
  </si>
  <si>
    <t>F2bf,B4en</t>
  </si>
  <si>
    <t>B3hf</t>
  </si>
  <si>
    <t>B2su</t>
  </si>
  <si>
    <t>10:51</t>
  </si>
  <si>
    <t>19:23</t>
  </si>
  <si>
    <t>(0`43+0`43)</t>
  </si>
  <si>
    <t>Agnieszka Pozorska</t>
  </si>
  <si>
    <t xml:space="preserve">Mateusz Kalinowski </t>
  </si>
  <si>
    <t>1995</t>
  </si>
  <si>
    <t>1994</t>
  </si>
  <si>
    <t>Szlachta</t>
  </si>
  <si>
    <t>Kruklanki</t>
  </si>
  <si>
    <t>"Zygzak"</t>
  </si>
  <si>
    <t>T-OS</t>
  </si>
  <si>
    <t>2oh,4uk,</t>
  </si>
  <si>
    <t>1,3,5,A,6,7,F,F,G,</t>
  </si>
  <si>
    <t>8bb,9jo</t>
  </si>
  <si>
    <t>F8L8,F7do</t>
  </si>
  <si>
    <t>F4?,B2fk</t>
  </si>
  <si>
    <t>F5,F10,F9,F1,F3,F2,</t>
  </si>
  <si>
    <t>F6,B1,B3,B4,B2</t>
  </si>
  <si>
    <t>F2(F1)</t>
  </si>
  <si>
    <t>F6tk-&gt;hb</t>
  </si>
  <si>
    <t>C,E,B,B,10,D,11,12</t>
  </si>
  <si>
    <t>10:21</t>
  </si>
  <si>
    <t>(0`30+1`08)</t>
  </si>
  <si>
    <t xml:space="preserve">Radosław Nogalski </t>
  </si>
  <si>
    <t>Śniadówka</t>
  </si>
  <si>
    <t>13,12,D,10,9,B,</t>
  </si>
  <si>
    <t>11sb,Eπ,</t>
  </si>
  <si>
    <t>Cto,Eπ</t>
  </si>
  <si>
    <t>Gth,Ajs,4uk</t>
  </si>
  <si>
    <t>C,F,F,7,5,2,1</t>
  </si>
  <si>
    <t>2(3)</t>
  </si>
  <si>
    <t>B4hf-&gt;fk</t>
  </si>
  <si>
    <t>F3hb-&gt;fu</t>
  </si>
  <si>
    <t>F2fu-&gt;F3fu</t>
  </si>
  <si>
    <t>F1,F10,F9,F5,F6</t>
  </si>
  <si>
    <t>B4fk,F8Lu,</t>
  </si>
  <si>
    <t>F7co</t>
  </si>
  <si>
    <t>B1,B2,B3,F3,F4,F2,</t>
  </si>
  <si>
    <t>10:39</t>
  </si>
  <si>
    <t>18:05</t>
  </si>
  <si>
    <t>(0`13+1`12)</t>
  </si>
  <si>
    <t xml:space="preserve">Iwona Pogoda </t>
  </si>
  <si>
    <t xml:space="preserve">Miłosz Pogoda </t>
  </si>
  <si>
    <t>Warszawa</t>
  </si>
  <si>
    <t>2kj-&gt;oh</t>
  </si>
  <si>
    <t>Agh,Cto,</t>
  </si>
  <si>
    <t>B,9,10,D,11,12</t>
  </si>
  <si>
    <t>1,5,6,7,F,F,G,8,B,</t>
  </si>
  <si>
    <t>F2es-&gt;bf</t>
  </si>
  <si>
    <t>F7,</t>
  </si>
  <si>
    <t>F1,F9,F8,F10,</t>
  </si>
  <si>
    <t>F6,F5,F4,F3</t>
  </si>
  <si>
    <t>10:15</t>
  </si>
  <si>
    <t>20:09</t>
  </si>
  <si>
    <t>(0`08+0`50)</t>
  </si>
  <si>
    <t>6:13</t>
  </si>
  <si>
    <t>8:56</t>
  </si>
  <si>
    <t xml:space="preserve">Maciej Jańczuk </t>
  </si>
  <si>
    <t xml:space="preserve">Krzysztof Mierzejewski </t>
  </si>
  <si>
    <t>1,2,4,5,6,7,G,</t>
  </si>
  <si>
    <t>10,D,11,12</t>
  </si>
  <si>
    <t>F,F1,F4,F3,F10,</t>
  </si>
  <si>
    <t>F2bf,F8Lu,</t>
  </si>
  <si>
    <t>F9,F5,F6,F</t>
  </si>
  <si>
    <t>1989</t>
  </si>
  <si>
    <t>Gdańsk</t>
  </si>
  <si>
    <t>11:09</t>
  </si>
  <si>
    <t>(0`00+0`55)</t>
  </si>
  <si>
    <t xml:space="preserve">Marcin Gryszkalis </t>
  </si>
  <si>
    <t xml:space="preserve">Tymoteusz Gryszkalis </t>
  </si>
  <si>
    <t>B,E,8,C,G,2,1</t>
  </si>
  <si>
    <t>H1-&gt;H2</t>
  </si>
  <si>
    <t>H2ux,H1xt</t>
  </si>
  <si>
    <t>H3xp</t>
  </si>
  <si>
    <t>13,12,11,D,10,B,</t>
  </si>
  <si>
    <t>10:57</t>
  </si>
  <si>
    <t>(0`29+0`00)</t>
  </si>
  <si>
    <t xml:space="preserve">Monika Komasa </t>
  </si>
  <si>
    <t xml:space="preserve">Judyta Rzemieniec </t>
  </si>
  <si>
    <t>1991</t>
  </si>
  <si>
    <t>Miechów</t>
  </si>
  <si>
    <t>1</t>
  </si>
  <si>
    <t>10:49</t>
  </si>
  <si>
    <t>wiek</t>
  </si>
  <si>
    <t>(0`48)</t>
  </si>
  <si>
    <t>(0`00+0`00)</t>
  </si>
  <si>
    <t>MnO JASZCZUR - UKRYTY WAPIEŃ, Działoszyn 17-19.04.2015</t>
  </si>
  <si>
    <t>pkt PJ</t>
  </si>
  <si>
    <t>Krzysztof Ligienza</t>
  </si>
  <si>
    <t>H,H4,H3,H2,H1,H,S,S2,</t>
  </si>
  <si>
    <t>S5,S9,S</t>
  </si>
  <si>
    <t>S3,S4,S1,S10,S8,S7,S6,</t>
  </si>
  <si>
    <t>S7,S9,S6,S5,S,H,H1,</t>
  </si>
  <si>
    <t>S,S2,S4,S1,S3,S10,S8,</t>
  </si>
  <si>
    <t>Gpu,Eds,</t>
  </si>
  <si>
    <t>Fufo,</t>
  </si>
  <si>
    <t>4Uk,Ngh,</t>
  </si>
  <si>
    <t>Cth,10,</t>
  </si>
  <si>
    <t>Fufo,Eds,</t>
  </si>
  <si>
    <t>Pcs</t>
  </si>
  <si>
    <t>16,L,K,17,18,19</t>
  </si>
  <si>
    <t>10,22,21,20,12,13,14,15,</t>
  </si>
  <si>
    <t>1,2,4,5,6,7,C,B,8,D,A,9,</t>
  </si>
  <si>
    <t>F2,H,H2,H</t>
  </si>
  <si>
    <t>F1,F10,F9,F8,F6,F7,F3,</t>
  </si>
  <si>
    <t>Seu,F4?,</t>
  </si>
  <si>
    <t>FStk,Seu,</t>
  </si>
  <si>
    <t>H1xt</t>
  </si>
  <si>
    <t>11,13,8,B,C,7,6,5,2,1</t>
  </si>
  <si>
    <t>19,18,17,K,L,16,15,14,12,</t>
  </si>
  <si>
    <t>S4,S2,S1,S10,S8,S9,S</t>
  </si>
  <si>
    <t>H,B1,B4,B3,B2,H,S,S3,</t>
  </si>
  <si>
    <t>Ngh,Fufo,</t>
  </si>
  <si>
    <t>Ech,Gpu,</t>
  </si>
  <si>
    <t>Pcs,Gpu,</t>
  </si>
  <si>
    <t>Dπ,4uk</t>
  </si>
  <si>
    <t>S5bo</t>
  </si>
  <si>
    <t>17,18,19</t>
  </si>
  <si>
    <t>4uk,Dπ,</t>
  </si>
  <si>
    <t>F1,F3,F6,F5,F9,F8,F10,S</t>
  </si>
  <si>
    <t>F2bf,F7do</t>
  </si>
  <si>
    <t>Feu,F4?,</t>
  </si>
  <si>
    <t>1,2,3,5,N,6,7,C,B,8,D,A,</t>
  </si>
  <si>
    <t>10,22,21,20,15,16,L</t>
  </si>
  <si>
    <t>S,S3,S2,S1,S4,S10,S7,</t>
  </si>
  <si>
    <t>S9,S5,S,H,H1,H3,H4,H</t>
  </si>
  <si>
    <r>
      <t xml:space="preserve">klasyfikacja </t>
    </r>
    <r>
      <rPr>
        <b/>
        <sz val="10"/>
        <rFont val="Arial Black"/>
        <family val="2"/>
      </rPr>
      <t>TP-13</t>
    </r>
    <r>
      <rPr>
        <sz val="10"/>
        <rFont val="Arial CE"/>
        <family val="2"/>
      </rPr>
      <t>, max: 11pkt, czas: 5h + 2h</t>
    </r>
  </si>
  <si>
    <t>Jurek Malinowski</t>
  </si>
  <si>
    <t>Zbigniew Malinowski</t>
  </si>
  <si>
    <t>2004</t>
  </si>
  <si>
    <t>1968</t>
  </si>
  <si>
    <t>Teresin</t>
  </si>
  <si>
    <t>10,9,8,6,5,3,2,1</t>
  </si>
  <si>
    <t>OPIS(-50)</t>
  </si>
  <si>
    <t>POP(-10)</t>
  </si>
  <si>
    <t>7bpk,4bpk</t>
  </si>
  <si>
    <t>19tu,Dcs,</t>
  </si>
  <si>
    <t>16trzy,Geb</t>
  </si>
  <si>
    <t>F2bf,H3en</t>
  </si>
  <si>
    <t>Seu, F7do,</t>
  </si>
  <si>
    <t>2brak kredki</t>
  </si>
  <si>
    <t>Szkoła Fechtunku Aramis</t>
  </si>
  <si>
    <t>1,2,3,5,6,7,S,B,8,D,</t>
  </si>
  <si>
    <t>H,H,A,15,16,L,K,18</t>
  </si>
  <si>
    <t>F3,F4,F1,F10,F9,F8,</t>
  </si>
  <si>
    <t>F6,F5,H,H1,H2,H4,H</t>
  </si>
  <si>
    <t>18,2,13,12,20,21,22,</t>
  </si>
  <si>
    <t>10,9,A,H,H</t>
  </si>
  <si>
    <t>Ngh, Cth</t>
  </si>
  <si>
    <t>-28m</t>
  </si>
  <si>
    <r>
      <t>PKS(+60</t>
    </r>
    <r>
      <rPr>
        <sz val="10"/>
        <rFont val="Arial CE"/>
        <family val="2"/>
      </rPr>
      <t>)</t>
    </r>
  </si>
  <si>
    <t>STK Luks "Pol"</t>
  </si>
  <si>
    <t xml:space="preserve"> Czersk</t>
  </si>
  <si>
    <t>1,2,5,6,7,B,8,D,A,9,22,21,</t>
  </si>
  <si>
    <t>20,G,11,12,13,15,16,L,K,</t>
  </si>
  <si>
    <t>Geb-&gt;pu</t>
  </si>
  <si>
    <t>10,8km</t>
  </si>
  <si>
    <t>12km</t>
  </si>
  <si>
    <r>
      <t>88</t>
    </r>
    <r>
      <rPr>
        <vertAlign val="superscript"/>
        <sz val="10"/>
        <rFont val="Arial CE"/>
        <family val="2"/>
      </rPr>
      <t>o</t>
    </r>
  </si>
  <si>
    <t>8,5km</t>
  </si>
  <si>
    <t>10km</t>
  </si>
  <si>
    <r>
      <t>92</t>
    </r>
    <r>
      <rPr>
        <vertAlign val="superscript"/>
        <sz val="10"/>
        <rFont val="Arial CE"/>
        <family val="2"/>
      </rPr>
      <t>o</t>
    </r>
  </si>
  <si>
    <r>
      <t>90</t>
    </r>
    <r>
      <rPr>
        <vertAlign val="superscript"/>
        <sz val="10"/>
        <rFont val="Arial CE"/>
        <family val="2"/>
      </rPr>
      <t>o</t>
    </r>
  </si>
  <si>
    <t>1,2,3,5,N,6,7,S,C,B,8,H,</t>
  </si>
  <si>
    <t>A,9,10,22,21,20,12,16,L,</t>
  </si>
  <si>
    <t>K,17,18,19</t>
  </si>
  <si>
    <t>19,18,17,K,L,P,16,15,14,</t>
  </si>
  <si>
    <t>D,8,B,C,7,6,N,5,4,3,2,1</t>
  </si>
  <si>
    <t>13,12,11,20,21,22,10,9,A,</t>
  </si>
  <si>
    <t>PK - punkty kontrolne właściwe</t>
  </si>
  <si>
    <t>ZAD - zadanie pomiarowe</t>
  </si>
  <si>
    <t>Δ T - czas trasy brutto</t>
  </si>
  <si>
    <t>Δ OS - czas odcinków specjalnych</t>
  </si>
  <si>
    <t>T-OS - czas trasy netto bez odcinków specjalnych</t>
  </si>
  <si>
    <t>sen/kon - upust czasu za wiek lub konkurs</t>
  </si>
  <si>
    <t>pkt PJ - punkty w klasyfikacji Pucharu Jaszczura</t>
  </si>
  <si>
    <t>wiek - upust czasu za wiek</t>
  </si>
  <si>
    <t xml:space="preserve">Derkaczowe </t>
  </si>
  <si>
    <t>Mokradła</t>
  </si>
  <si>
    <t xml:space="preserve">Złamany </t>
  </si>
  <si>
    <t>Krzyż</t>
  </si>
  <si>
    <t xml:space="preserve">Puszcza </t>
  </si>
  <si>
    <t>Przodków</t>
  </si>
  <si>
    <t xml:space="preserve">Ukryty </t>
  </si>
  <si>
    <t>Wapień</t>
  </si>
  <si>
    <t>15rys</t>
  </si>
  <si>
    <t xml:space="preserve">"Lecim na </t>
  </si>
  <si>
    <t>Szczecin"</t>
  </si>
  <si>
    <r>
      <t>Klasyfikacja</t>
    </r>
    <r>
      <rPr>
        <sz val="11"/>
        <rFont val="Arial Black"/>
        <family val="2"/>
      </rPr>
      <t xml:space="preserve"> Generalna</t>
    </r>
    <r>
      <rPr>
        <sz val="11"/>
        <rFont val="Arial CE"/>
        <family val="2"/>
      </rPr>
      <t xml:space="preserve"> Pucharu Jaszczura 2015</t>
    </r>
  </si>
  <si>
    <r>
      <t xml:space="preserve">Klasyfikacja </t>
    </r>
    <r>
      <rPr>
        <sz val="11"/>
        <rFont val="Arial Black"/>
        <family val="2"/>
      </rPr>
      <t>TP25</t>
    </r>
    <r>
      <rPr>
        <sz val="11"/>
        <rFont val="Arial CE"/>
        <family val="2"/>
      </rPr>
      <t xml:space="preserve"> Pucharu Jaszczura 2015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</si>
</sst>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#,##0.00\ &quot;zł&quot;"/>
    <numFmt numFmtId="166" formatCode="[$-F400]h:mm:ss\ AM/PM"/>
  </numFmts>
  <fonts count="25">
    <font>
      <sz val="10"/>
      <name val="Arial CE"/>
      <family val="0"/>
    </font>
    <font>
      <sz val="11"/>
      <name val="Arial CE"/>
      <family val="2"/>
    </font>
    <font>
      <b/>
      <sz val="10"/>
      <name val="Arial Black"/>
      <family val="2"/>
    </font>
    <font>
      <b/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Arial CE"/>
      <family val="2"/>
    </font>
    <font>
      <sz val="11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>
        <color indexed="9"/>
      </left>
      <right style="medium">
        <color indexed="8"/>
      </right>
      <top style="thin">
        <color indexed="9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41"/>
      </bottom>
    </border>
    <border>
      <left>
        <color indexed="63"/>
      </left>
      <right style="medium">
        <color indexed="8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41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41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tted">
        <color indexed="8"/>
      </left>
      <right style="dotted">
        <color indexed="8"/>
      </right>
      <top style="medium"/>
      <bottom style="thin">
        <color indexed="9"/>
      </bottom>
    </border>
    <border>
      <left style="dotted">
        <color indexed="8"/>
      </left>
      <right style="dotted">
        <color indexed="8"/>
      </right>
      <top style="thin">
        <color indexed="9"/>
      </top>
      <bottom style="thin">
        <color indexed="9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9"/>
      </bottom>
    </border>
    <border>
      <left style="dotted">
        <color indexed="8"/>
      </left>
      <right style="dotted">
        <color indexed="8"/>
      </right>
      <top style="thin">
        <color indexed="9"/>
      </top>
      <bottom style="medium"/>
    </border>
    <border>
      <left style="medium">
        <color indexed="8"/>
      </left>
      <right>
        <color indexed="63"/>
      </right>
      <top style="thin">
        <color indexed="51"/>
      </top>
      <bottom style="thin">
        <color indexed="51"/>
      </bottom>
    </border>
    <border>
      <left style="medium">
        <color indexed="8"/>
      </left>
      <right>
        <color indexed="63"/>
      </right>
      <top style="thin">
        <color indexed="51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8"/>
      </left>
      <right>
        <color indexed="63"/>
      </right>
      <top style="thin">
        <color indexed="51"/>
      </top>
      <bottom style="medium"/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41"/>
      </top>
      <bottom style="thin">
        <color indexed="41"/>
      </bottom>
    </border>
    <border>
      <left>
        <color indexed="63"/>
      </left>
      <right style="thin"/>
      <top style="thin">
        <color indexed="41"/>
      </top>
      <bottom style="thin"/>
    </border>
    <border>
      <left>
        <color indexed="63"/>
      </left>
      <right style="thin"/>
      <top>
        <color indexed="63"/>
      </top>
      <bottom style="thin">
        <color indexed="41"/>
      </bottom>
    </border>
    <border>
      <left style="dotted">
        <color indexed="8"/>
      </left>
      <right style="thin"/>
      <top style="thin">
        <color indexed="41"/>
      </top>
      <bottom style="thin">
        <color indexed="41"/>
      </bottom>
    </border>
    <border>
      <left>
        <color indexed="63"/>
      </left>
      <right style="dotted">
        <color indexed="8"/>
      </right>
      <top style="thin">
        <color indexed="9"/>
      </top>
      <bottom style="thin">
        <color indexed="9"/>
      </bottom>
    </border>
    <border>
      <left style="dotted">
        <color indexed="8"/>
      </left>
      <right style="thin"/>
      <top style="thin">
        <color indexed="41"/>
      </top>
      <bottom style="thin"/>
    </border>
    <border>
      <left>
        <color indexed="63"/>
      </left>
      <right style="dotted">
        <color indexed="8"/>
      </right>
      <top style="thin">
        <color indexed="9"/>
      </top>
      <bottom style="thin"/>
    </border>
    <border>
      <left style="dotted">
        <color indexed="8"/>
      </left>
      <right style="thin"/>
      <top>
        <color indexed="63"/>
      </top>
      <bottom style="thin">
        <color indexed="41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9"/>
      </bottom>
    </border>
    <border>
      <left style="dotted">
        <color indexed="8"/>
      </left>
      <right style="thin"/>
      <top>
        <color indexed="63"/>
      </top>
      <bottom style="medium"/>
    </border>
    <border>
      <left>
        <color indexed="63"/>
      </left>
      <right style="dotted">
        <color indexed="8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dotted">
        <color indexed="8"/>
      </left>
      <right style="thin"/>
      <top style="thin">
        <color indexed="41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4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 style="dotted">
        <color indexed="8"/>
      </left>
      <right style="dotted">
        <color indexed="8"/>
      </right>
      <top style="thin">
        <color indexed="9"/>
      </top>
      <bottom>
        <color indexed="63"/>
      </bottom>
    </border>
    <border>
      <left style="dotted">
        <color indexed="8"/>
      </left>
      <right style="thin"/>
      <top style="thin">
        <color indexed="41"/>
      </top>
      <bottom style="medium"/>
    </border>
    <border>
      <left>
        <color indexed="63"/>
      </left>
      <right style="thin"/>
      <top style="thin">
        <color indexed="41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dotted">
        <color indexed="8"/>
      </right>
      <top style="thin">
        <color indexed="51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41"/>
      </top>
      <bottom style="medium"/>
    </border>
    <border>
      <left style="medium">
        <color indexed="8"/>
      </left>
      <right style="dotted">
        <color indexed="8"/>
      </right>
      <top style="thin">
        <color indexed="51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dotted">
        <color indexed="8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tted">
        <color indexed="8"/>
      </left>
      <right style="dotted">
        <color indexed="8"/>
      </right>
      <top>
        <color indexed="63"/>
      </top>
      <bottom style="medium"/>
    </border>
    <border>
      <left>
        <color indexed="63"/>
      </left>
      <right style="dotted">
        <color indexed="8"/>
      </right>
      <top>
        <color indexed="63"/>
      </top>
      <bottom style="thin"/>
    </border>
    <border>
      <left style="dotted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dotted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 style="thin"/>
      <right style="dotted">
        <color indexed="8"/>
      </right>
      <top>
        <color indexed="63"/>
      </top>
      <bottom style="medium"/>
    </border>
    <border>
      <left style="thin"/>
      <right style="dotted">
        <color indexed="8"/>
      </right>
      <top style="medium"/>
      <bottom style="thin"/>
    </border>
    <border>
      <left style="dotted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>
        <color indexed="8"/>
      </left>
      <right style="dotted">
        <color indexed="8"/>
      </right>
      <top style="thin">
        <color indexed="42"/>
      </top>
      <bottom style="medium"/>
    </border>
    <border>
      <left style="medium"/>
      <right style="thin"/>
      <top style="thin">
        <color indexed="9"/>
      </top>
      <bottom style="medium"/>
    </border>
    <border>
      <left style="medium"/>
      <right style="thin"/>
      <top>
        <color indexed="63"/>
      </top>
      <bottom style="thin">
        <color indexed="9"/>
      </bottom>
    </border>
    <border>
      <left style="medium"/>
      <right style="thin"/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dotted">
        <color indexed="8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dotted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9"/>
      </top>
      <bottom style="medium"/>
    </border>
    <border>
      <left style="dotted"/>
      <right style="thin"/>
      <top>
        <color indexed="63"/>
      </top>
      <bottom style="thin">
        <color indexed="41"/>
      </bottom>
    </border>
    <border>
      <left style="dotted"/>
      <right style="thin"/>
      <top style="thin">
        <color indexed="41"/>
      </top>
      <bottom style="medium"/>
    </border>
    <border>
      <left style="thin"/>
      <right style="dotted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dotted">
        <color indexed="8"/>
      </right>
      <top style="medium"/>
      <bottom style="thin">
        <color indexed="9"/>
      </bottom>
    </border>
    <border>
      <left style="medium">
        <color indexed="8"/>
      </left>
      <right style="dotted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dotted">
        <color indexed="8"/>
      </right>
      <top style="thin">
        <color indexed="9"/>
      </top>
      <bottom style="thin"/>
    </border>
    <border>
      <left style="medium"/>
      <right style="thin"/>
      <top style="medium"/>
      <bottom style="thin">
        <color indexed="9"/>
      </bottom>
    </border>
    <border>
      <left style="thin"/>
      <right style="medium">
        <color indexed="8"/>
      </right>
      <top style="medium"/>
      <bottom style="thin">
        <color indexed="9"/>
      </bottom>
    </border>
    <border>
      <left style="thin"/>
      <right style="medium">
        <color indexed="8"/>
      </right>
      <top style="thin">
        <color indexed="9"/>
      </top>
      <bottom style="thin">
        <color indexed="9"/>
      </bottom>
    </border>
    <border>
      <left style="thin"/>
      <right style="medium">
        <color indexed="8"/>
      </right>
      <top style="thin">
        <color indexed="9"/>
      </top>
      <bottom style="medium"/>
    </border>
    <border>
      <left style="medium">
        <color indexed="8"/>
      </left>
      <right style="dotted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thin"/>
      <bottom style="thin">
        <color indexed="9"/>
      </bottom>
    </border>
    <border>
      <left style="medium">
        <color indexed="8"/>
      </left>
      <right style="dotted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thin"/>
      <bottom style="medium">
        <color indexed="9"/>
      </bottom>
    </border>
    <border>
      <left style="medium">
        <color indexed="8"/>
      </left>
      <right style="dotted">
        <color indexed="8"/>
      </right>
      <top style="medium">
        <color indexed="9"/>
      </top>
      <bottom style="medium"/>
    </border>
    <border>
      <left style="thin"/>
      <right style="dotted">
        <color indexed="8"/>
      </right>
      <top>
        <color indexed="63"/>
      </top>
      <bottom style="thin">
        <color indexed="9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>
        <color indexed="8"/>
      </right>
      <top style="medium"/>
      <bottom style="thin">
        <color indexed="41"/>
      </bottom>
    </border>
    <border>
      <left style="dotted"/>
      <right style="medium">
        <color indexed="8"/>
      </right>
      <top style="thin">
        <color indexed="41"/>
      </top>
      <bottom style="thin">
        <color indexed="41"/>
      </bottom>
    </border>
    <border>
      <left style="dotted"/>
      <right style="medium">
        <color indexed="8"/>
      </right>
      <top>
        <color indexed="63"/>
      </top>
      <bottom style="thin">
        <color indexed="41"/>
      </bottom>
    </border>
    <border>
      <left style="dotted"/>
      <right style="medium">
        <color indexed="8"/>
      </right>
      <top style="thin">
        <color indexed="41"/>
      </top>
      <bottom style="medium"/>
    </border>
    <border>
      <left style="dotted"/>
      <right style="medium">
        <color indexed="8"/>
      </right>
      <top style="thin">
        <color indexed="41"/>
      </top>
      <bottom>
        <color indexed="63"/>
      </bottom>
    </border>
    <border>
      <left style="dotted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9"/>
      </bottom>
    </border>
    <border>
      <left style="thin"/>
      <right style="dotted">
        <color indexed="8"/>
      </right>
      <top style="medium"/>
      <bottom style="thin">
        <color indexed="9"/>
      </bottom>
    </border>
    <border>
      <left style="dotted"/>
      <right style="dotted"/>
      <top style="medium"/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tted"/>
      <right style="dotted"/>
      <top style="thin">
        <color indexed="9"/>
      </top>
      <bottom style="thin">
        <color indexed="9"/>
      </bottom>
    </border>
    <border>
      <left style="dotted"/>
      <right style="dotted"/>
      <top style="thin">
        <color indexed="9"/>
      </top>
      <bottom>
        <color indexed="63"/>
      </bottom>
    </border>
    <border>
      <left style="dotted"/>
      <right style="dotted"/>
      <top style="thin">
        <color indexed="9"/>
      </top>
      <bottom style="medium"/>
    </border>
    <border>
      <left style="dotted">
        <color indexed="8"/>
      </left>
      <right style="dotted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dotted"/>
      <right style="thin"/>
      <top style="thin">
        <color indexed="41"/>
      </top>
      <bottom style="thin">
        <color indexed="41"/>
      </bottom>
    </border>
    <border>
      <left style="dotted">
        <color indexed="8"/>
      </left>
      <right>
        <color indexed="63"/>
      </right>
      <top style="medium"/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>
        <color indexed="9"/>
      </bottom>
    </border>
    <border>
      <left style="dotted"/>
      <right>
        <color indexed="63"/>
      </right>
      <top style="thin">
        <color indexed="9"/>
      </top>
      <bottom style="thin">
        <color indexed="9"/>
      </bottom>
    </border>
    <border>
      <left style="dotted"/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thin">
        <color indexed="9"/>
      </right>
      <top style="thin"/>
      <bottom style="medium"/>
    </border>
    <border>
      <left>
        <color indexed="63"/>
      </left>
      <right style="thin">
        <color indexed="9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/>
      <right style="dotted">
        <color indexed="8"/>
      </right>
      <top style="thin">
        <color indexed="9"/>
      </top>
      <bottom style="medium"/>
    </border>
    <border>
      <left style="dotted">
        <color indexed="8"/>
      </left>
      <right style="dotted"/>
      <top style="medium"/>
      <bottom style="thin">
        <color indexed="9"/>
      </bottom>
    </border>
    <border>
      <left style="dotted">
        <color indexed="8"/>
      </left>
      <right style="dotted"/>
      <top style="thin">
        <color indexed="9"/>
      </top>
      <bottom style="thin">
        <color indexed="9"/>
      </bottom>
    </border>
    <border>
      <left style="dotted">
        <color indexed="8"/>
      </left>
      <right style="dotted"/>
      <top style="thin">
        <color indexed="9"/>
      </top>
      <bottom style="medium"/>
    </border>
    <border>
      <left style="dotted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tted">
        <color indexed="8"/>
      </left>
      <right>
        <color indexed="63"/>
      </right>
      <top style="thin">
        <color indexed="9"/>
      </top>
      <bottom style="medium"/>
    </border>
    <border>
      <left style="thin"/>
      <right style="dotted"/>
      <top style="thin">
        <color indexed="9"/>
      </top>
      <bottom style="medium"/>
    </border>
    <border>
      <left style="thin"/>
      <right style="dotted"/>
      <top style="medium"/>
      <bottom style="thin">
        <color indexed="9"/>
      </bottom>
    </border>
    <border>
      <left style="thin"/>
      <right style="dotted"/>
      <top style="thin">
        <color indexed="9"/>
      </top>
      <bottom style="thin">
        <color indexed="9"/>
      </bottom>
    </border>
    <border>
      <left style="thin"/>
      <right style="dotted"/>
      <top>
        <color indexed="63"/>
      </top>
      <bottom style="thin">
        <color indexed="9"/>
      </bottom>
    </border>
    <border>
      <left style="thin"/>
      <right style="dotted"/>
      <top style="thin">
        <color indexed="9"/>
      </top>
      <bottom style="thin"/>
    </border>
    <border>
      <left style="thin"/>
      <right style="dotted"/>
      <top style="thin">
        <color indexed="9"/>
      </top>
      <bottom>
        <color indexed="63"/>
      </bottom>
    </border>
    <border>
      <left style="thin"/>
      <right style="dotted">
        <color indexed="8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dotted">
        <color indexed="8"/>
      </right>
      <top style="thin"/>
      <bottom style="thin">
        <color indexed="9"/>
      </bottom>
    </border>
    <border>
      <left style="dotted">
        <color indexed="8"/>
      </left>
      <right style="thin"/>
      <top style="thin"/>
      <bottom style="thin">
        <color indexed="41"/>
      </bottom>
    </border>
    <border>
      <left style="thin"/>
      <right style="thin"/>
      <top style="medium"/>
      <bottom style="thin">
        <color indexed="9"/>
      </bottom>
    </border>
    <border>
      <left style="medium"/>
      <right style="thin"/>
      <top style="thin">
        <color indexed="9"/>
      </top>
      <bottom style="medium">
        <color indexed="9"/>
      </bottom>
    </border>
    <border>
      <left style="medium"/>
      <right style="thin"/>
      <top style="medium">
        <color indexed="9"/>
      </top>
      <bottom style="thin">
        <color indexed="9"/>
      </bottom>
    </border>
    <border>
      <left>
        <color indexed="63"/>
      </left>
      <right style="dotted"/>
      <top style="medium"/>
      <bottom style="thin">
        <color indexed="9"/>
      </bottom>
    </border>
    <border>
      <left>
        <color indexed="63"/>
      </left>
      <right style="dotted"/>
      <top style="thin">
        <color indexed="9"/>
      </top>
      <bottom style="thin">
        <color indexed="9"/>
      </bottom>
    </border>
    <border>
      <left>
        <color indexed="63"/>
      </left>
      <right style="dotted"/>
      <top style="thin">
        <color indexed="9"/>
      </top>
      <bottom style="medium"/>
    </border>
    <border>
      <left style="medium">
        <color indexed="8"/>
      </left>
      <right style="dotted">
        <color indexed="8"/>
      </right>
      <top style="thin">
        <color indexed="9"/>
      </top>
      <bottom style="medium"/>
    </border>
    <border>
      <left style="dashed"/>
      <right style="dotted"/>
      <top style="medium"/>
      <bottom style="thin">
        <color indexed="9"/>
      </bottom>
    </border>
    <border>
      <left style="dashed"/>
      <right style="dotted"/>
      <top style="thin">
        <color indexed="9"/>
      </top>
      <bottom style="thin">
        <color indexed="9"/>
      </bottom>
    </border>
    <border>
      <left style="dashed"/>
      <right style="dotted"/>
      <top style="thin">
        <color indexed="9"/>
      </top>
      <bottom style="medium"/>
    </border>
    <border>
      <left style="dashed"/>
      <right style="dotted"/>
      <top>
        <color indexed="63"/>
      </top>
      <bottom style="thin">
        <color indexed="9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 style="thin">
        <color indexed="9"/>
      </bottom>
    </border>
    <border>
      <left style="medium"/>
      <right style="dotted">
        <color indexed="8"/>
      </right>
      <top style="thin">
        <color indexed="9"/>
      </top>
      <bottom style="medium"/>
    </border>
    <border>
      <left style="dotted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/>
    </xf>
    <xf numFmtId="0" fontId="0" fillId="24" borderId="12" xfId="0" applyNumberFormat="1" applyFont="1" applyFill="1" applyBorder="1" applyAlignment="1">
      <alignment horizontal="center"/>
    </xf>
    <xf numFmtId="49" fontId="0" fillId="24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24" borderId="13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0" fillId="24" borderId="13" xfId="0" applyNumberFormat="1" applyFont="1" applyFill="1" applyBorder="1" applyAlignment="1">
      <alignment horizontal="center"/>
    </xf>
    <xf numFmtId="49" fontId="0" fillId="24" borderId="15" xfId="0" applyNumberFormat="1" applyFont="1" applyFill="1" applyBorder="1" applyAlignment="1">
      <alignment horizontal="center"/>
    </xf>
    <xf numFmtId="49" fontId="0" fillId="24" borderId="1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4" borderId="15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0" fontId="0" fillId="0" borderId="21" xfId="0" applyBorder="1" applyAlignment="1">
      <alignment/>
    </xf>
    <xf numFmtId="49" fontId="0" fillId="0" borderId="22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24" borderId="35" xfId="0" applyNumberFormat="1" applyFont="1" applyFill="1" applyBorder="1" applyAlignment="1">
      <alignment horizontal="center"/>
    </xf>
    <xf numFmtId="0" fontId="0" fillId="24" borderId="36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0" fillId="24" borderId="41" xfId="0" applyNumberFormat="1" applyFont="1" applyFill="1" applyBorder="1" applyAlignment="1">
      <alignment horizontal="center"/>
    </xf>
    <xf numFmtId="0" fontId="0" fillId="24" borderId="42" xfId="0" applyNumberFormat="1" applyFont="1" applyFill="1" applyBorder="1" applyAlignment="1">
      <alignment horizontal="center"/>
    </xf>
    <xf numFmtId="0" fontId="0" fillId="24" borderId="43" xfId="0" applyNumberFormat="1" applyFont="1" applyFill="1" applyBorder="1" applyAlignment="1">
      <alignment horizontal="center"/>
    </xf>
    <xf numFmtId="49" fontId="0" fillId="24" borderId="36" xfId="0" applyNumberFormat="1" applyFont="1" applyFill="1" applyBorder="1" applyAlignment="1">
      <alignment horizontal="center"/>
    </xf>
    <xf numFmtId="49" fontId="0" fillId="24" borderId="42" xfId="0" applyNumberFormat="1" applyFont="1" applyFill="1" applyBorder="1" applyAlignment="1">
      <alignment horizontal="center"/>
    </xf>
    <xf numFmtId="0" fontId="0" fillId="24" borderId="44" xfId="0" applyNumberFormat="1" applyFont="1" applyFill="1" applyBorder="1" applyAlignment="1">
      <alignment horizontal="center"/>
    </xf>
    <xf numFmtId="164" fontId="0" fillId="0" borderId="45" xfId="0" applyNumberFormat="1" applyFill="1" applyBorder="1" applyAlignment="1" applyProtection="1">
      <alignment horizontal="center" vertical="center"/>
      <protection locked="0"/>
    </xf>
    <xf numFmtId="164" fontId="0" fillId="0" borderId="45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164" fontId="0" fillId="0" borderId="46" xfId="0" applyNumberFormat="1" applyFill="1" applyBorder="1" applyAlignment="1" applyProtection="1">
      <alignment horizontal="center" vertical="center"/>
      <protection locked="0"/>
    </xf>
    <xf numFmtId="164" fontId="0" fillId="0" borderId="46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164" fontId="0" fillId="0" borderId="47" xfId="0" applyNumberFormat="1" applyFill="1" applyBorder="1" applyAlignment="1" applyProtection="1">
      <alignment horizontal="center" vertical="center"/>
      <protection locked="0"/>
    </xf>
    <xf numFmtId="164" fontId="0" fillId="0" borderId="47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" fontId="0" fillId="11" borderId="49" xfId="0" applyNumberFormat="1" applyFont="1" applyFill="1" applyBorder="1" applyAlignment="1" applyProtection="1">
      <alignment horizontal="center"/>
      <protection locked="0"/>
    </xf>
    <xf numFmtId="49" fontId="0" fillId="11" borderId="50" xfId="0" applyNumberFormat="1" applyFont="1" applyFill="1" applyBorder="1" applyAlignment="1" applyProtection="1">
      <alignment horizontal="center"/>
      <protection locked="0"/>
    </xf>
    <xf numFmtId="49" fontId="0" fillId="11" borderId="49" xfId="0" applyNumberFormat="1" applyFont="1" applyFill="1" applyBorder="1" applyAlignment="1" applyProtection="1">
      <alignment horizontal="center"/>
      <protection locked="0"/>
    </xf>
    <xf numFmtId="1" fontId="0" fillId="11" borderId="51" xfId="0" applyNumberFormat="1" applyFont="1" applyFill="1" applyBorder="1" applyAlignment="1" applyProtection="1">
      <alignment horizontal="center"/>
      <protection locked="0"/>
    </xf>
    <xf numFmtId="49" fontId="0" fillId="11" borderId="52" xfId="0" applyNumberFormat="1" applyFont="1" applyFill="1" applyBorder="1" applyAlignment="1" applyProtection="1">
      <alignment horizontal="center"/>
      <protection locked="0"/>
    </xf>
    <xf numFmtId="49" fontId="0" fillId="4" borderId="53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24" borderId="54" xfId="0" applyNumberFormat="1" applyFont="1" applyFill="1" applyBorder="1" applyAlignment="1">
      <alignment horizontal="center"/>
    </xf>
    <xf numFmtId="49" fontId="0" fillId="24" borderId="55" xfId="0" applyNumberFormat="1" applyFont="1" applyFill="1" applyBorder="1" applyAlignment="1">
      <alignment horizontal="center"/>
    </xf>
    <xf numFmtId="49" fontId="0" fillId="24" borderId="56" xfId="0" applyNumberFormat="1" applyFont="1" applyFill="1" applyBorder="1" applyAlignment="1">
      <alignment horizontal="center"/>
    </xf>
    <xf numFmtId="0" fontId="0" fillId="24" borderId="57" xfId="0" applyNumberFormat="1" applyFont="1" applyFill="1" applyBorder="1" applyAlignment="1">
      <alignment horizontal="center"/>
    </xf>
    <xf numFmtId="49" fontId="0" fillId="0" borderId="58" xfId="0" applyNumberFormat="1" applyFont="1" applyBorder="1" applyAlignment="1">
      <alignment horizontal="left"/>
    </xf>
    <xf numFmtId="0" fontId="0" fillId="24" borderId="59" xfId="0" applyNumberFormat="1" applyFont="1" applyFill="1" applyBorder="1" applyAlignment="1">
      <alignment horizontal="center"/>
    </xf>
    <xf numFmtId="49" fontId="0" fillId="0" borderId="60" xfId="0" applyNumberFormat="1" applyFont="1" applyBorder="1" applyAlignment="1">
      <alignment horizontal="left"/>
    </xf>
    <xf numFmtId="0" fontId="0" fillId="24" borderId="61" xfId="0" applyNumberFormat="1" applyFont="1" applyFill="1" applyBorder="1" applyAlignment="1">
      <alignment horizontal="center"/>
    </xf>
    <xf numFmtId="49" fontId="0" fillId="0" borderId="62" xfId="0" applyNumberFormat="1" applyFont="1" applyBorder="1" applyAlignment="1">
      <alignment horizontal="left"/>
    </xf>
    <xf numFmtId="49" fontId="0" fillId="24" borderId="59" xfId="0" applyNumberFormat="1" applyFont="1" applyFill="1" applyBorder="1" applyAlignment="1">
      <alignment horizontal="center"/>
    </xf>
    <xf numFmtId="0" fontId="0" fillId="24" borderId="63" xfId="0" applyNumberFormat="1" applyFont="1" applyFill="1" applyBorder="1" applyAlignment="1">
      <alignment horizontal="center"/>
    </xf>
    <xf numFmtId="49" fontId="0" fillId="0" borderId="64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0" fontId="0" fillId="24" borderId="54" xfId="0" applyNumberFormat="1" applyFont="1" applyFill="1" applyBorder="1" applyAlignment="1">
      <alignment horizontal="center"/>
    </xf>
    <xf numFmtId="0" fontId="0" fillId="24" borderId="55" xfId="0" applyNumberFormat="1" applyFont="1" applyFill="1" applyBorder="1" applyAlignment="1">
      <alignment horizontal="center"/>
    </xf>
    <xf numFmtId="0" fontId="0" fillId="24" borderId="56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6" xfId="0" applyNumberFormat="1" applyBorder="1" applyAlignment="1">
      <alignment/>
    </xf>
    <xf numFmtId="0" fontId="0" fillId="0" borderId="18" xfId="0" applyNumberFormat="1" applyBorder="1" applyAlignment="1">
      <alignment/>
    </xf>
    <xf numFmtId="49" fontId="0" fillId="0" borderId="67" xfId="0" applyNumberFormat="1" applyFont="1" applyBorder="1" applyAlignment="1">
      <alignment/>
    </xf>
    <xf numFmtId="49" fontId="0" fillId="0" borderId="68" xfId="0" applyNumberFormat="1" applyFont="1" applyBorder="1" applyAlignment="1">
      <alignment/>
    </xf>
    <xf numFmtId="0" fontId="0" fillId="0" borderId="69" xfId="0" applyBorder="1" applyAlignment="1">
      <alignment horizontal="center"/>
    </xf>
    <xf numFmtId="0" fontId="0" fillId="4" borderId="70" xfId="0" applyFont="1" applyFill="1" applyBorder="1" applyAlignment="1">
      <alignment horizontal="center"/>
    </xf>
    <xf numFmtId="49" fontId="0" fillId="0" borderId="71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left"/>
    </xf>
    <xf numFmtId="49" fontId="0" fillId="0" borderId="48" xfId="0" applyNumberFormat="1" applyFont="1" applyFill="1" applyBorder="1" applyAlignment="1">
      <alignment horizontal="center"/>
    </xf>
    <xf numFmtId="49" fontId="0" fillId="25" borderId="70" xfId="0" applyNumberFormat="1" applyFont="1" applyFill="1" applyBorder="1" applyAlignment="1">
      <alignment horizontal="center"/>
    </xf>
    <xf numFmtId="49" fontId="0" fillId="0" borderId="66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left"/>
    </xf>
    <xf numFmtId="0" fontId="0" fillId="24" borderId="73" xfId="0" applyNumberFormat="1" applyFont="1" applyFill="1" applyBorder="1" applyAlignment="1">
      <alignment horizontal="center"/>
    </xf>
    <xf numFmtId="49" fontId="0" fillId="0" borderId="74" xfId="0" applyNumberFormat="1" applyFont="1" applyBorder="1" applyAlignment="1">
      <alignment horizontal="left"/>
    </xf>
    <xf numFmtId="49" fontId="0" fillId="24" borderId="75" xfId="0" applyNumberFormat="1" applyFont="1" applyFill="1" applyBorder="1" applyAlignment="1">
      <alignment horizontal="center"/>
    </xf>
    <xf numFmtId="49" fontId="0" fillId="0" borderId="76" xfId="0" applyNumberFormat="1" applyFont="1" applyBorder="1" applyAlignment="1">
      <alignment horizontal="left"/>
    </xf>
    <xf numFmtId="49" fontId="0" fillId="0" borderId="77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0" fontId="0" fillId="24" borderId="78" xfId="0" applyNumberFormat="1" applyFont="1" applyFill="1" applyBorder="1" applyAlignment="1">
      <alignment horizontal="center"/>
    </xf>
    <xf numFmtId="49" fontId="0" fillId="0" borderId="79" xfId="0" applyNumberFormat="1" applyFont="1" applyBorder="1" applyAlignment="1">
      <alignment horizontal="left"/>
    </xf>
    <xf numFmtId="49" fontId="0" fillId="0" borderId="80" xfId="0" applyNumberFormat="1" applyFont="1" applyBorder="1" applyAlignment="1">
      <alignment horizontal="left"/>
    </xf>
    <xf numFmtId="49" fontId="0" fillId="0" borderId="81" xfId="0" applyNumberFormat="1" applyFont="1" applyBorder="1" applyAlignment="1">
      <alignment horizontal="center"/>
    </xf>
    <xf numFmtId="164" fontId="0" fillId="0" borderId="81" xfId="0" applyNumberFormat="1" applyFont="1" applyBorder="1" applyAlignment="1">
      <alignment horizontal="center"/>
    </xf>
    <xf numFmtId="0" fontId="0" fillId="24" borderId="82" xfId="0" applyNumberFormat="1" applyFont="1" applyFill="1" applyBorder="1" applyAlignment="1">
      <alignment horizontal="center"/>
    </xf>
    <xf numFmtId="0" fontId="0" fillId="24" borderId="83" xfId="0" applyNumberFormat="1" applyFont="1" applyFill="1" applyBorder="1" applyAlignment="1">
      <alignment horizontal="center"/>
    </xf>
    <xf numFmtId="49" fontId="0" fillId="24" borderId="83" xfId="0" applyNumberFormat="1" applyFont="1" applyFill="1" applyBorder="1" applyAlignment="1">
      <alignment horizontal="center"/>
    </xf>
    <xf numFmtId="49" fontId="0" fillId="25" borderId="84" xfId="0" applyNumberFormat="1" applyFont="1" applyFill="1" applyBorder="1" applyAlignment="1">
      <alignment horizontal="center"/>
    </xf>
    <xf numFmtId="49" fontId="0" fillId="24" borderId="82" xfId="0" applyNumberFormat="1" applyFont="1" applyFill="1" applyBorder="1" applyAlignment="1">
      <alignment horizontal="center"/>
    </xf>
    <xf numFmtId="49" fontId="0" fillId="11" borderId="85" xfId="0" applyNumberFormat="1" applyFont="1" applyFill="1" applyBorder="1" applyAlignment="1" applyProtection="1">
      <alignment horizontal="center"/>
      <protection locked="0"/>
    </xf>
    <xf numFmtId="0" fontId="0" fillId="24" borderId="86" xfId="0" applyNumberFormat="1" applyFont="1" applyFill="1" applyBorder="1" applyAlignment="1">
      <alignment horizontal="center"/>
    </xf>
    <xf numFmtId="49" fontId="0" fillId="11" borderId="87" xfId="0" applyNumberFormat="1" applyFont="1" applyFill="1" applyBorder="1" applyAlignment="1" applyProtection="1">
      <alignment horizontal="center"/>
      <protection locked="0"/>
    </xf>
    <xf numFmtId="49" fontId="0" fillId="24" borderId="86" xfId="0" applyNumberFormat="1" applyFont="1" applyFill="1" applyBorder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0" fontId="0" fillId="24" borderId="19" xfId="0" applyNumberFormat="1" applyFont="1" applyFill="1" applyBorder="1" applyAlignment="1">
      <alignment horizontal="center"/>
    </xf>
    <xf numFmtId="1" fontId="0" fillId="24" borderId="70" xfId="0" applyNumberFormat="1" applyFont="1" applyFill="1" applyBorder="1" applyAlignment="1">
      <alignment horizontal="center"/>
    </xf>
    <xf numFmtId="49" fontId="0" fillId="24" borderId="70" xfId="0" applyNumberFormat="1" applyFont="1" applyFill="1" applyBorder="1" applyAlignment="1">
      <alignment horizontal="center"/>
    </xf>
    <xf numFmtId="49" fontId="0" fillId="24" borderId="84" xfId="0" applyNumberFormat="1" applyFont="1" applyFill="1" applyBorder="1" applyAlignment="1">
      <alignment horizontal="center"/>
    </xf>
    <xf numFmtId="0" fontId="0" fillId="24" borderId="70" xfId="0" applyNumberFormat="1" applyFont="1" applyFill="1" applyBorder="1" applyAlignment="1">
      <alignment horizontal="center"/>
    </xf>
    <xf numFmtId="49" fontId="0" fillId="0" borderId="70" xfId="0" applyNumberFormat="1" applyFont="1" applyFill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164" fontId="0" fillId="0" borderId="48" xfId="0" applyNumberFormat="1" applyFill="1" applyBorder="1" applyAlignment="1" applyProtection="1">
      <alignment horizontal="center" vertical="center"/>
      <protection locked="0"/>
    </xf>
    <xf numFmtId="1" fontId="0" fillId="11" borderId="52" xfId="0" applyNumberFormat="1" applyFont="1" applyFill="1" applyBorder="1" applyAlignment="1" applyProtection="1">
      <alignment horizontal="center"/>
      <protection locked="0"/>
    </xf>
    <xf numFmtId="49" fontId="0" fillId="11" borderId="85" xfId="0" applyNumberFormat="1" applyFont="1" applyFill="1" applyBorder="1" applyAlignment="1">
      <alignment horizontal="center"/>
    </xf>
    <xf numFmtId="49" fontId="0" fillId="0" borderId="90" xfId="0" applyNumberFormat="1" applyFont="1" applyBorder="1" applyAlignment="1">
      <alignment horizontal="left"/>
    </xf>
    <xf numFmtId="49" fontId="0" fillId="0" borderId="91" xfId="0" applyNumberFormat="1" applyFont="1" applyBorder="1" applyAlignment="1">
      <alignment/>
    </xf>
    <xf numFmtId="0" fontId="0" fillId="24" borderId="92" xfId="0" applyNumberFormat="1" applyFont="1" applyFill="1" applyBorder="1" applyAlignment="1">
      <alignment horizontal="center"/>
    </xf>
    <xf numFmtId="0" fontId="0" fillId="24" borderId="93" xfId="0" applyNumberFormat="1" applyFont="1" applyFill="1" applyBorder="1" applyAlignment="1">
      <alignment horizontal="center"/>
    </xf>
    <xf numFmtId="49" fontId="0" fillId="24" borderId="93" xfId="0" applyNumberFormat="1" applyFont="1" applyFill="1" applyBorder="1" applyAlignment="1">
      <alignment horizontal="center"/>
    </xf>
    <xf numFmtId="1" fontId="0" fillId="11" borderId="94" xfId="0" applyNumberFormat="1" applyFont="1" applyFill="1" applyBorder="1" applyAlignment="1" applyProtection="1">
      <alignment horizontal="center"/>
      <protection locked="0"/>
    </xf>
    <xf numFmtId="49" fontId="0" fillId="11" borderId="95" xfId="0" applyNumberFormat="1" applyFont="1" applyFill="1" applyBorder="1" applyAlignment="1" applyProtection="1">
      <alignment horizontal="center"/>
      <protection locked="0"/>
    </xf>
    <xf numFmtId="1" fontId="0" fillId="11" borderId="96" xfId="0" applyNumberFormat="1" applyFont="1" applyFill="1" applyBorder="1" applyAlignment="1" applyProtection="1">
      <alignment horizontal="center"/>
      <protection locked="0"/>
    </xf>
    <xf numFmtId="49" fontId="0" fillId="4" borderId="97" xfId="0" applyNumberFormat="1" applyFont="1" applyFill="1" applyBorder="1" applyAlignment="1">
      <alignment horizontal="center"/>
    </xf>
    <xf numFmtId="49" fontId="0" fillId="0" borderId="98" xfId="0" applyNumberFormat="1" applyFont="1" applyBorder="1" applyAlignment="1">
      <alignment horizontal="left"/>
    </xf>
    <xf numFmtId="0" fontId="0" fillId="24" borderId="99" xfId="0" applyNumberFormat="1" applyFont="1" applyFill="1" applyBorder="1" applyAlignment="1">
      <alignment horizontal="center"/>
    </xf>
    <xf numFmtId="49" fontId="0" fillId="0" borderId="100" xfId="0" applyNumberFormat="1" applyFont="1" applyBorder="1" applyAlignment="1">
      <alignment/>
    </xf>
    <xf numFmtId="164" fontId="0" fillId="0" borderId="81" xfId="0" applyNumberFormat="1" applyFill="1" applyBorder="1" applyAlignment="1" applyProtection="1">
      <alignment horizontal="center" vertical="center"/>
      <protection locked="0"/>
    </xf>
    <xf numFmtId="1" fontId="0" fillId="11" borderId="50" xfId="0" applyNumberFormat="1" applyFont="1" applyFill="1" applyBorder="1" applyAlignment="1" applyProtection="1">
      <alignment horizontal="center"/>
      <protection locked="0"/>
    </xf>
    <xf numFmtId="0" fontId="0" fillId="24" borderId="101" xfId="0" applyNumberFormat="1" applyFont="1" applyFill="1" applyBorder="1" applyAlignment="1">
      <alignment horizontal="center"/>
    </xf>
    <xf numFmtId="49" fontId="0" fillId="0" borderId="84" xfId="0" applyNumberFormat="1" applyFont="1" applyBorder="1" applyAlignment="1">
      <alignment/>
    </xf>
    <xf numFmtId="49" fontId="0" fillId="0" borderId="102" xfId="0" applyNumberFormat="1" applyFont="1" applyBorder="1" applyAlignment="1">
      <alignment horizontal="left"/>
    </xf>
    <xf numFmtId="0" fontId="0" fillId="0" borderId="102" xfId="0" applyBorder="1" applyAlignment="1">
      <alignment horizontal="center" vertical="center" wrapText="1"/>
    </xf>
    <xf numFmtId="0" fontId="0" fillId="0" borderId="103" xfId="0" applyFont="1" applyBorder="1" applyAlignment="1">
      <alignment horizontal="left" vertical="center" wrapText="1"/>
    </xf>
    <xf numFmtId="49" fontId="0" fillId="0" borderId="10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right"/>
    </xf>
    <xf numFmtId="49" fontId="0" fillId="0" borderId="84" xfId="0" applyNumberFormat="1" applyFont="1" applyBorder="1" applyAlignment="1">
      <alignment horizontal="left"/>
    </xf>
    <xf numFmtId="49" fontId="0" fillId="0" borderId="10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0" fillId="24" borderId="105" xfId="0" applyNumberFormat="1" applyFont="1" applyFill="1" applyBorder="1" applyAlignment="1">
      <alignment horizontal="center"/>
    </xf>
    <xf numFmtId="49" fontId="0" fillId="0" borderId="106" xfId="0" applyNumberFormat="1" applyFont="1" applyBorder="1" applyAlignment="1">
      <alignment horizontal="left"/>
    </xf>
    <xf numFmtId="49" fontId="0" fillId="0" borderId="107" xfId="0" applyNumberFormat="1" applyFont="1" applyBorder="1" applyAlignment="1">
      <alignment horizontal="left"/>
    </xf>
    <xf numFmtId="0" fontId="0" fillId="24" borderId="108" xfId="0" applyNumberFormat="1" applyFont="1" applyFill="1" applyBorder="1" applyAlignment="1">
      <alignment horizontal="center"/>
    </xf>
    <xf numFmtId="49" fontId="0" fillId="24" borderId="108" xfId="0" applyNumberFormat="1" applyFont="1" applyFill="1" applyBorder="1" applyAlignment="1">
      <alignment horizontal="center"/>
    </xf>
    <xf numFmtId="49" fontId="0" fillId="4" borderId="109" xfId="0" applyNumberFormat="1" applyFont="1" applyFill="1" applyBorder="1" applyAlignment="1">
      <alignment horizontal="center"/>
    </xf>
    <xf numFmtId="49" fontId="0" fillId="0" borderId="106" xfId="0" applyNumberFormat="1" applyFont="1" applyBorder="1" applyAlignment="1">
      <alignment horizontal="center"/>
    </xf>
    <xf numFmtId="49" fontId="0" fillId="0" borderId="110" xfId="0" applyNumberFormat="1" applyFont="1" applyBorder="1" applyAlignment="1">
      <alignment/>
    </xf>
    <xf numFmtId="49" fontId="0" fillId="0" borderId="111" xfId="0" applyNumberFormat="1" applyFont="1" applyBorder="1" applyAlignment="1">
      <alignment/>
    </xf>
    <xf numFmtId="49" fontId="0" fillId="0" borderId="112" xfId="0" applyNumberFormat="1" applyFont="1" applyBorder="1" applyAlignment="1">
      <alignment/>
    </xf>
    <xf numFmtId="49" fontId="0" fillId="0" borderId="112" xfId="0" applyNumberFormat="1" applyFont="1" applyBorder="1" applyAlignment="1">
      <alignment horizontal="left"/>
    </xf>
    <xf numFmtId="49" fontId="0" fillId="0" borderId="113" xfId="0" applyNumberFormat="1" applyFont="1" applyBorder="1" applyAlignment="1">
      <alignment/>
    </xf>
    <xf numFmtId="49" fontId="0" fillId="0" borderId="114" xfId="0" applyNumberFormat="1" applyFont="1" applyBorder="1" applyAlignment="1">
      <alignment/>
    </xf>
    <xf numFmtId="49" fontId="0" fillId="0" borderId="110" xfId="0" applyNumberFormat="1" applyFont="1" applyBorder="1" applyAlignment="1">
      <alignment horizontal="left"/>
    </xf>
    <xf numFmtId="49" fontId="5" fillId="0" borderId="112" xfId="0" applyNumberFormat="1" applyFont="1" applyBorder="1" applyAlignment="1">
      <alignment/>
    </xf>
    <xf numFmtId="49" fontId="0" fillId="0" borderId="115" xfId="0" applyNumberFormat="1" applyFont="1" applyBorder="1" applyAlignment="1">
      <alignment horizontal="center"/>
    </xf>
    <xf numFmtId="20" fontId="0" fillId="0" borderId="116" xfId="0" applyNumberFormat="1" applyFont="1" applyBorder="1" applyAlignment="1">
      <alignment horizontal="center"/>
    </xf>
    <xf numFmtId="20" fontId="0" fillId="0" borderId="117" xfId="0" applyNumberFormat="1" applyFont="1" applyBorder="1" applyAlignment="1">
      <alignment horizontal="center"/>
    </xf>
    <xf numFmtId="49" fontId="0" fillId="0" borderId="118" xfId="0" applyNumberFormat="1" applyFont="1" applyBorder="1" applyAlignment="1">
      <alignment horizontal="center"/>
    </xf>
    <xf numFmtId="164" fontId="0" fillId="0" borderId="119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49" fontId="0" fillId="0" borderId="119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119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117" xfId="0" applyNumberFormat="1" applyFont="1" applyBorder="1" applyAlignment="1">
      <alignment horizontal="center"/>
    </xf>
    <xf numFmtId="164" fontId="0" fillId="25" borderId="45" xfId="0" applyNumberFormat="1" applyFont="1" applyFill="1" applyBorder="1" applyAlignment="1">
      <alignment horizontal="center"/>
    </xf>
    <xf numFmtId="164" fontId="0" fillId="25" borderId="117" xfId="0" applyNumberFormat="1" applyFont="1" applyFill="1" applyBorder="1" applyAlignment="1">
      <alignment horizontal="center"/>
    </xf>
    <xf numFmtId="49" fontId="0" fillId="4" borderId="120" xfId="0" applyNumberFormat="1" applyFont="1" applyFill="1" applyBorder="1" applyAlignment="1">
      <alignment horizontal="center"/>
    </xf>
    <xf numFmtId="49" fontId="0" fillId="0" borderId="121" xfId="0" applyNumberFormat="1" applyFont="1" applyBorder="1" applyAlignment="1">
      <alignment horizontal="center"/>
    </xf>
    <xf numFmtId="0" fontId="0" fillId="0" borderId="81" xfId="0" applyNumberFormat="1" applyFont="1" applyBorder="1" applyAlignment="1">
      <alignment horizontal="center"/>
    </xf>
    <xf numFmtId="0" fontId="0" fillId="0" borderId="12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23" xfId="0" applyNumberFormat="1" applyFont="1" applyBorder="1" applyAlignment="1">
      <alignment horizontal="center" vertical="center" wrapText="1"/>
    </xf>
    <xf numFmtId="0" fontId="0" fillId="24" borderId="124" xfId="0" applyNumberFormat="1" applyFont="1" applyFill="1" applyBorder="1" applyAlignment="1">
      <alignment horizontal="center"/>
    </xf>
    <xf numFmtId="0" fontId="0" fillId="24" borderId="125" xfId="0" applyNumberFormat="1" applyFont="1" applyFill="1" applyBorder="1" applyAlignment="1">
      <alignment horizontal="center"/>
    </xf>
    <xf numFmtId="49" fontId="0" fillId="24" borderId="125" xfId="0" applyNumberFormat="1" applyFont="1" applyFill="1" applyBorder="1" applyAlignment="1">
      <alignment horizontal="center"/>
    </xf>
    <xf numFmtId="49" fontId="0" fillId="0" borderId="126" xfId="0" applyNumberFormat="1" applyFont="1" applyBorder="1" applyAlignment="1">
      <alignment horizontal="left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49" fontId="0" fillId="0" borderId="130" xfId="0" applyNumberFormat="1" applyFont="1" applyBorder="1" applyAlignment="1">
      <alignment/>
    </xf>
    <xf numFmtId="49" fontId="0" fillId="0" borderId="131" xfId="0" applyNumberFormat="1" applyFont="1" applyBorder="1" applyAlignment="1">
      <alignment horizontal="left"/>
    </xf>
    <xf numFmtId="49" fontId="0" fillId="0" borderId="132" xfId="0" applyNumberFormat="1" applyFont="1" applyBorder="1" applyAlignment="1">
      <alignment horizontal="left"/>
    </xf>
    <xf numFmtId="0" fontId="0" fillId="0" borderId="112" xfId="0" applyBorder="1" applyAlignment="1">
      <alignment/>
    </xf>
    <xf numFmtId="0" fontId="0" fillId="0" borderId="132" xfId="0" applyBorder="1" applyAlignment="1">
      <alignment/>
    </xf>
    <xf numFmtId="49" fontId="0" fillId="0" borderId="133" xfId="0" applyNumberFormat="1" applyFont="1" applyBorder="1" applyAlignment="1">
      <alignment horizontal="left"/>
    </xf>
    <xf numFmtId="0" fontId="0" fillId="0" borderId="38" xfId="0" applyBorder="1" applyAlignment="1">
      <alignment/>
    </xf>
    <xf numFmtId="49" fontId="0" fillId="0" borderId="134" xfId="0" applyNumberFormat="1" applyFont="1" applyBorder="1" applyAlignment="1">
      <alignment horizontal="center" wrapText="1"/>
    </xf>
    <xf numFmtId="49" fontId="0" fillId="0" borderId="135" xfId="0" applyNumberFormat="1" applyFont="1" applyBorder="1" applyAlignment="1">
      <alignment horizontal="center" wrapText="1"/>
    </xf>
    <xf numFmtId="49" fontId="0" fillId="0" borderId="128" xfId="0" applyNumberFormat="1" applyFont="1" applyBorder="1" applyAlignment="1">
      <alignment horizontal="center" wrapText="1"/>
    </xf>
    <xf numFmtId="49" fontId="0" fillId="0" borderId="136" xfId="0" applyNumberFormat="1" applyFont="1" applyBorder="1" applyAlignment="1">
      <alignment horizontal="center"/>
    </xf>
    <xf numFmtId="49" fontId="0" fillId="0" borderId="110" xfId="0" applyNumberFormat="1" applyFont="1" applyBorder="1" applyAlignment="1">
      <alignment horizontal="center"/>
    </xf>
    <xf numFmtId="49" fontId="0" fillId="0" borderId="133" xfId="0" applyNumberFormat="1" applyFont="1" applyBorder="1" applyAlignment="1">
      <alignment horizontal="right"/>
    </xf>
    <xf numFmtId="0" fontId="0" fillId="0" borderId="136" xfId="0" applyBorder="1" applyAlignment="1">
      <alignment/>
    </xf>
    <xf numFmtId="49" fontId="0" fillId="0" borderId="137" xfId="0" applyNumberFormat="1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26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left"/>
    </xf>
    <xf numFmtId="49" fontId="0" fillId="0" borderId="139" xfId="0" applyNumberFormat="1" applyFont="1" applyBorder="1" applyAlignment="1">
      <alignment horizontal="left"/>
    </xf>
    <xf numFmtId="0" fontId="0" fillId="24" borderId="75" xfId="0" applyNumberFormat="1" applyFont="1" applyFill="1" applyBorder="1" applyAlignment="1">
      <alignment horizontal="center"/>
    </xf>
    <xf numFmtId="49" fontId="0" fillId="24" borderId="140" xfId="0" applyNumberFormat="1" applyFont="1" applyFill="1" applyBorder="1" applyAlignment="1">
      <alignment horizontal="center"/>
    </xf>
    <xf numFmtId="0" fontId="0" fillId="24" borderId="140" xfId="0" applyNumberFormat="1" applyFont="1" applyFill="1" applyBorder="1" applyAlignment="1">
      <alignment horizontal="center"/>
    </xf>
    <xf numFmtId="49" fontId="0" fillId="24" borderId="141" xfId="0" applyNumberFormat="1" applyFont="1" applyFill="1" applyBorder="1" applyAlignment="1">
      <alignment horizontal="center"/>
    </xf>
    <xf numFmtId="49" fontId="0" fillId="11" borderId="50" xfId="0" applyNumberFormat="1" applyFont="1" applyFill="1" applyBorder="1" applyAlignment="1">
      <alignment horizontal="center"/>
    </xf>
    <xf numFmtId="49" fontId="0" fillId="0" borderId="67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67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29" xfId="0" applyNumberFormat="1" applyFont="1" applyBorder="1" applyAlignment="1">
      <alignment horizontal="center"/>
    </xf>
    <xf numFmtId="49" fontId="0" fillId="25" borderId="142" xfId="0" applyNumberFormat="1" applyFont="1" applyFill="1" applyBorder="1" applyAlignment="1">
      <alignment horizontal="center"/>
    </xf>
    <xf numFmtId="49" fontId="0" fillId="25" borderId="91" xfId="0" applyNumberFormat="1" applyFont="1" applyFill="1" applyBorder="1" applyAlignment="1">
      <alignment horizontal="center"/>
    </xf>
    <xf numFmtId="0" fontId="0" fillId="24" borderId="143" xfId="0" applyNumberFormat="1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164" fontId="0" fillId="0" borderId="47" xfId="0" applyNumberFormat="1" applyFill="1" applyBorder="1" applyAlignment="1" applyProtection="1">
      <alignment horizontal="center"/>
      <protection locked="0"/>
    </xf>
    <xf numFmtId="0" fontId="0" fillId="24" borderId="144" xfId="0" applyNumberFormat="1" applyFont="1" applyFill="1" applyBorder="1" applyAlignment="1">
      <alignment horizontal="center"/>
    </xf>
    <xf numFmtId="0" fontId="0" fillId="24" borderId="145" xfId="0" applyNumberFormat="1" applyFont="1" applyFill="1" applyBorder="1" applyAlignment="1">
      <alignment horizontal="center"/>
    </xf>
    <xf numFmtId="0" fontId="0" fillId="24" borderId="146" xfId="0" applyNumberFormat="1" applyFont="1" applyFill="1" applyBorder="1" applyAlignment="1">
      <alignment horizontal="center"/>
    </xf>
    <xf numFmtId="0" fontId="0" fillId="24" borderId="147" xfId="0" applyNumberFormat="1" applyFont="1" applyFill="1" applyBorder="1" applyAlignment="1">
      <alignment horizontal="center"/>
    </xf>
    <xf numFmtId="49" fontId="0" fillId="24" borderId="148" xfId="0" applyNumberFormat="1" applyFont="1" applyFill="1" applyBorder="1" applyAlignment="1">
      <alignment horizontal="center"/>
    </xf>
    <xf numFmtId="0" fontId="0" fillId="24" borderId="149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111" xfId="0" applyNumberFormat="1" applyFont="1" applyBorder="1" applyAlignment="1">
      <alignment/>
    </xf>
    <xf numFmtId="0" fontId="0" fillId="0" borderId="150" xfId="0" applyNumberFormat="1" applyFont="1" applyBorder="1" applyAlignment="1">
      <alignment horizontal="center" wrapText="1"/>
    </xf>
    <xf numFmtId="49" fontId="0" fillId="0" borderId="151" xfId="0" applyNumberFormat="1" applyFont="1" applyBorder="1" applyAlignment="1">
      <alignment horizontal="left" wrapText="1"/>
    </xf>
    <xf numFmtId="164" fontId="0" fillId="0" borderId="45" xfId="0" applyNumberFormat="1" applyFill="1" applyBorder="1" applyAlignment="1" applyProtection="1">
      <alignment horizontal="center"/>
      <protection locked="0"/>
    </xf>
    <xf numFmtId="49" fontId="0" fillId="0" borderId="152" xfId="0" applyNumberFormat="1" applyFont="1" applyBorder="1" applyAlignment="1">
      <alignment horizontal="center"/>
    </xf>
    <xf numFmtId="0" fontId="0" fillId="0" borderId="153" xfId="0" applyBorder="1" applyAlignment="1">
      <alignment horizontal="center"/>
    </xf>
    <xf numFmtId="20" fontId="0" fillId="0" borderId="152" xfId="0" applyNumberFormat="1" applyFont="1" applyBorder="1" applyAlignment="1">
      <alignment horizontal="center"/>
    </xf>
    <xf numFmtId="164" fontId="0" fillId="0" borderId="154" xfId="0" applyNumberFormat="1" applyFont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0" fontId="0" fillId="0" borderId="154" xfId="0" applyNumberFormat="1" applyFont="1" applyBorder="1" applyAlignment="1">
      <alignment horizontal="center"/>
    </xf>
    <xf numFmtId="0" fontId="0" fillId="0" borderId="155" xfId="0" applyNumberFormat="1" applyFont="1" applyBorder="1" applyAlignment="1">
      <alignment horizontal="center"/>
    </xf>
    <xf numFmtId="164" fontId="0" fillId="0" borderId="152" xfId="0" applyNumberFormat="1" applyFont="1" applyBorder="1" applyAlignment="1">
      <alignment horizontal="center"/>
    </xf>
    <xf numFmtId="164" fontId="0" fillId="0" borderId="156" xfId="0" applyNumberFormat="1" applyFont="1" applyBorder="1" applyAlignment="1">
      <alignment horizontal="center"/>
    </xf>
    <xf numFmtId="0" fontId="0" fillId="0" borderId="152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left" wrapText="1"/>
    </xf>
    <xf numFmtId="49" fontId="0" fillId="6" borderId="157" xfId="0" applyNumberFormat="1" applyFont="1" applyFill="1" applyBorder="1" applyAlignment="1">
      <alignment horizontal="center"/>
    </xf>
    <xf numFmtId="49" fontId="0" fillId="6" borderId="53" xfId="0" applyNumberFormat="1" applyFont="1" applyFill="1" applyBorder="1" applyAlignment="1">
      <alignment horizontal="center"/>
    </xf>
    <xf numFmtId="49" fontId="0" fillId="6" borderId="97" xfId="0" applyNumberFormat="1" applyFont="1" applyFill="1" applyBorder="1" applyAlignment="1">
      <alignment horizontal="center"/>
    </xf>
    <xf numFmtId="49" fontId="4" fillId="10" borderId="157" xfId="0" applyNumberFormat="1" applyFont="1" applyFill="1" applyBorder="1" applyAlignment="1">
      <alignment horizontal="center"/>
    </xf>
    <xf numFmtId="49" fontId="4" fillId="10" borderId="53" xfId="0" applyNumberFormat="1" applyFont="1" applyFill="1" applyBorder="1" applyAlignment="1">
      <alignment horizontal="center"/>
    </xf>
    <xf numFmtId="49" fontId="4" fillId="10" borderId="97" xfId="0" applyNumberFormat="1" applyFont="1" applyFill="1" applyBorder="1" applyAlignment="1">
      <alignment horizontal="center"/>
    </xf>
    <xf numFmtId="49" fontId="4" fillId="4" borderId="53" xfId="0" applyNumberFormat="1" applyFont="1" applyFill="1" applyBorder="1" applyAlignment="1">
      <alignment horizontal="center"/>
    </xf>
    <xf numFmtId="0" fontId="0" fillId="0" borderId="128" xfId="0" applyBorder="1" applyAlignment="1">
      <alignment horizontal="center" wrapText="1"/>
    </xf>
    <xf numFmtId="49" fontId="0" fillId="0" borderId="112" xfId="0" applyNumberFormat="1" applyFont="1" applyBorder="1" applyAlignment="1">
      <alignment horizontal="center"/>
    </xf>
    <xf numFmtId="49" fontId="0" fillId="0" borderId="158" xfId="0" applyNumberFormat="1" applyFont="1" applyBorder="1" applyAlignment="1">
      <alignment horizontal="center" wrapText="1"/>
    </xf>
    <xf numFmtId="0" fontId="0" fillId="24" borderId="159" xfId="0" applyFill="1" applyBorder="1" applyAlignment="1">
      <alignment/>
    </xf>
    <xf numFmtId="164" fontId="0" fillId="0" borderId="46" xfId="0" applyNumberFormat="1" applyFill="1" applyBorder="1" applyAlignment="1" applyProtection="1">
      <alignment horizontal="center"/>
      <protection locked="0"/>
    </xf>
    <xf numFmtId="49" fontId="0" fillId="0" borderId="30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49" fontId="0" fillId="4" borderId="160" xfId="0" applyNumberFormat="1" applyFont="1" applyFill="1" applyBorder="1" applyAlignment="1">
      <alignment horizontal="center"/>
    </xf>
    <xf numFmtId="49" fontId="0" fillId="4" borderId="161" xfId="0" applyNumberFormat="1" applyFont="1" applyFill="1" applyBorder="1" applyAlignment="1">
      <alignment horizontal="center"/>
    </xf>
    <xf numFmtId="49" fontId="0" fillId="6" borderId="162" xfId="0" applyNumberFormat="1" applyFont="1" applyFill="1" applyBorder="1" applyAlignment="1">
      <alignment horizontal="center"/>
    </xf>
    <xf numFmtId="49" fontId="0" fillId="6" borderId="163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10" borderId="70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4" borderId="164" xfId="0" applyFont="1" applyFill="1" applyBorder="1" applyAlignment="1">
      <alignment horizontal="center"/>
    </xf>
    <xf numFmtId="0" fontId="0" fillId="6" borderId="164" xfId="0" applyFont="1" applyFill="1" applyBorder="1" applyAlignment="1">
      <alignment horizontal="center"/>
    </xf>
    <xf numFmtId="0" fontId="0" fillId="6" borderId="70" xfId="0" applyFont="1" applyFill="1" applyBorder="1" applyAlignment="1">
      <alignment horizontal="center"/>
    </xf>
    <xf numFmtId="0" fontId="0" fillId="10" borderId="165" xfId="0" applyFont="1" applyFill="1" applyBorder="1" applyAlignment="1">
      <alignment horizontal="center"/>
    </xf>
    <xf numFmtId="0" fontId="0" fillId="10" borderId="166" xfId="0" applyFont="1" applyFill="1" applyBorder="1" applyAlignment="1">
      <alignment horizontal="center"/>
    </xf>
    <xf numFmtId="0" fontId="0" fillId="10" borderId="167" xfId="0" applyFont="1" applyFill="1" applyBorder="1" applyAlignment="1">
      <alignment horizontal="center"/>
    </xf>
    <xf numFmtId="0" fontId="0" fillId="4" borderId="166" xfId="0" applyFont="1" applyFill="1" applyBorder="1" applyAlignment="1">
      <alignment horizontal="center"/>
    </xf>
    <xf numFmtId="0" fontId="0" fillId="4" borderId="168" xfId="0" applyFont="1" applyFill="1" applyBorder="1" applyAlignment="1">
      <alignment horizontal="center"/>
    </xf>
    <xf numFmtId="0" fontId="0" fillId="6" borderId="169" xfId="0" applyFont="1" applyFill="1" applyBorder="1" applyAlignment="1">
      <alignment horizontal="center"/>
    </xf>
    <xf numFmtId="0" fontId="0" fillId="6" borderId="166" xfId="0" applyFont="1" applyFill="1" applyBorder="1" applyAlignment="1">
      <alignment horizontal="center"/>
    </xf>
    <xf numFmtId="0" fontId="0" fillId="6" borderId="168" xfId="0" applyFont="1" applyFill="1" applyBorder="1" applyAlignment="1">
      <alignment horizontal="center"/>
    </xf>
    <xf numFmtId="49" fontId="0" fillId="0" borderId="20" xfId="0" applyNumberFormat="1" applyFont="1" applyBorder="1" applyAlignment="1">
      <alignment vertic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156" xfId="0" applyBorder="1" applyAlignment="1">
      <alignment horizontal="center"/>
    </xf>
    <xf numFmtId="49" fontId="4" fillId="10" borderId="160" xfId="0" applyNumberFormat="1" applyFont="1" applyFill="1" applyBorder="1" applyAlignment="1">
      <alignment horizontal="center"/>
    </xf>
    <xf numFmtId="49" fontId="4" fillId="10" borderId="120" xfId="0" applyNumberFormat="1" applyFont="1" applyFill="1" applyBorder="1" applyAlignment="1">
      <alignment horizontal="center"/>
    </xf>
    <xf numFmtId="49" fontId="4" fillId="10" borderId="173" xfId="0" applyNumberFormat="1" applyFont="1" applyFill="1" applyBorder="1" applyAlignment="1">
      <alignment horizontal="center"/>
    </xf>
    <xf numFmtId="49" fontId="4" fillId="10" borderId="174" xfId="0" applyNumberFormat="1" applyFont="1" applyFill="1" applyBorder="1" applyAlignment="1">
      <alignment horizontal="center"/>
    </xf>
    <xf numFmtId="49" fontId="4" fillId="4" borderId="173" xfId="0" applyNumberFormat="1" applyFont="1" applyFill="1" applyBorder="1" applyAlignment="1">
      <alignment horizontal="center"/>
    </xf>
    <xf numFmtId="49" fontId="0" fillId="4" borderId="173" xfId="0" applyNumberFormat="1" applyFont="1" applyFill="1" applyBorder="1" applyAlignment="1">
      <alignment horizontal="center"/>
    </xf>
    <xf numFmtId="49" fontId="0" fillId="4" borderId="174" xfId="0" applyNumberFormat="1" applyFont="1" applyFill="1" applyBorder="1" applyAlignment="1">
      <alignment horizontal="center"/>
    </xf>
    <xf numFmtId="49" fontId="0" fillId="6" borderId="175" xfId="0" applyNumberFormat="1" applyFont="1" applyFill="1" applyBorder="1" applyAlignment="1">
      <alignment horizontal="center"/>
    </xf>
    <xf numFmtId="49" fontId="0" fillId="6" borderId="173" xfId="0" applyNumberFormat="1" applyFont="1" applyFill="1" applyBorder="1" applyAlignment="1">
      <alignment horizontal="center"/>
    </xf>
    <xf numFmtId="49" fontId="0" fillId="6" borderId="174" xfId="0" applyNumberFormat="1" applyFont="1" applyFill="1" applyBorder="1" applyAlignment="1">
      <alignment horizontal="center"/>
    </xf>
    <xf numFmtId="49" fontId="0" fillId="0" borderId="176" xfId="0" applyNumberFormat="1" applyFont="1" applyFill="1" applyBorder="1" applyAlignment="1">
      <alignment horizontal="center"/>
    </xf>
    <xf numFmtId="49" fontId="0" fillId="0" borderId="177" xfId="0" applyNumberFormat="1" applyFont="1" applyFill="1" applyBorder="1" applyAlignment="1">
      <alignment horizontal="center"/>
    </xf>
    <xf numFmtId="49" fontId="0" fillId="0" borderId="178" xfId="0" applyNumberFormat="1" applyFont="1" applyFill="1" applyBorder="1" applyAlignment="1">
      <alignment horizontal="center"/>
    </xf>
    <xf numFmtId="49" fontId="0" fillId="0" borderId="176" xfId="0" applyNumberFormat="1" applyFont="1" applyBorder="1" applyAlignment="1">
      <alignment horizontal="center"/>
    </xf>
    <xf numFmtId="49" fontId="0" fillId="0" borderId="177" xfId="0" applyNumberFormat="1" applyFont="1" applyBorder="1" applyAlignment="1">
      <alignment horizontal="center"/>
    </xf>
    <xf numFmtId="49" fontId="0" fillId="0" borderId="178" xfId="0" applyNumberFormat="1" applyFont="1" applyBorder="1" applyAlignment="1">
      <alignment horizontal="center"/>
    </xf>
    <xf numFmtId="0" fontId="0" fillId="0" borderId="154" xfId="0" applyBorder="1" applyAlignment="1">
      <alignment/>
    </xf>
    <xf numFmtId="49" fontId="0" fillId="22" borderId="179" xfId="0" applyNumberFormat="1" applyFont="1" applyFill="1" applyBorder="1" applyAlignment="1">
      <alignment/>
    </xf>
    <xf numFmtId="49" fontId="0" fillId="22" borderId="180" xfId="0" applyNumberFormat="1" applyFont="1" applyFill="1" applyBorder="1" applyAlignment="1">
      <alignment horizontal="left"/>
    </xf>
    <xf numFmtId="49" fontId="0" fillId="22" borderId="181" xfId="0" applyNumberFormat="1" applyFont="1" applyFill="1" applyBorder="1" applyAlignment="1">
      <alignment/>
    </xf>
    <xf numFmtId="49" fontId="0" fillId="22" borderId="182" xfId="0" applyNumberFormat="1" applyFont="1" applyFill="1" applyBorder="1" applyAlignment="1">
      <alignment horizontal="left"/>
    </xf>
    <xf numFmtId="49" fontId="0" fillId="22" borderId="181" xfId="0" applyNumberFormat="1" applyFont="1" applyFill="1" applyBorder="1" applyAlignment="1">
      <alignment horizontal="left"/>
    </xf>
    <xf numFmtId="49" fontId="0" fillId="22" borderId="183" xfId="0" applyNumberFormat="1" applyFont="1" applyFill="1" applyBorder="1" applyAlignment="1">
      <alignment/>
    </xf>
    <xf numFmtId="49" fontId="0" fillId="22" borderId="167" xfId="0" applyNumberFormat="1" applyFont="1" applyFill="1" applyBorder="1" applyAlignment="1">
      <alignment horizontal="left"/>
    </xf>
    <xf numFmtId="49" fontId="0" fillId="22" borderId="184" xfId="0" applyNumberFormat="1" applyFont="1" applyFill="1" applyBorder="1" applyAlignment="1">
      <alignment/>
    </xf>
    <xf numFmtId="49" fontId="0" fillId="22" borderId="185" xfId="0" applyNumberFormat="1" applyFont="1" applyFill="1" applyBorder="1" applyAlignment="1">
      <alignment horizontal="left"/>
    </xf>
    <xf numFmtId="49" fontId="0" fillId="22" borderId="186" xfId="0" applyNumberFormat="1" applyFont="1" applyFill="1" applyBorder="1" applyAlignment="1">
      <alignment/>
    </xf>
    <xf numFmtId="49" fontId="0" fillId="22" borderId="187" xfId="0" applyNumberFormat="1" applyFont="1" applyFill="1" applyBorder="1" applyAlignment="1">
      <alignment horizontal="left"/>
    </xf>
    <xf numFmtId="49" fontId="0" fillId="22" borderId="183" xfId="0" applyNumberFormat="1" applyFont="1" applyFill="1" applyBorder="1" applyAlignment="1">
      <alignment horizontal="left"/>
    </xf>
    <xf numFmtId="49" fontId="5" fillId="22" borderId="183" xfId="0" applyNumberFormat="1" applyFont="1" applyFill="1" applyBorder="1" applyAlignment="1">
      <alignment/>
    </xf>
    <xf numFmtId="49" fontId="0" fillId="22" borderId="188" xfId="0" applyNumberFormat="1" applyFont="1" applyFill="1" applyBorder="1" applyAlignment="1">
      <alignment/>
    </xf>
    <xf numFmtId="49" fontId="0" fillId="22" borderId="189" xfId="0" applyNumberFormat="1" applyFont="1" applyFill="1" applyBorder="1" applyAlignment="1">
      <alignment horizontal="left"/>
    </xf>
    <xf numFmtId="0" fontId="0" fillId="15" borderId="190" xfId="0" applyFont="1" applyFill="1" applyBorder="1" applyAlignment="1">
      <alignment horizontal="center" wrapText="1"/>
    </xf>
    <xf numFmtId="0" fontId="0" fillId="15" borderId="19" xfId="0" applyFont="1" applyFill="1" applyBorder="1" applyAlignment="1">
      <alignment horizontal="center" wrapText="1"/>
    </xf>
    <xf numFmtId="0" fontId="0" fillId="15" borderId="191" xfId="0" applyFill="1" applyBorder="1" applyAlignment="1">
      <alignment horizontal="left" wrapText="1"/>
    </xf>
    <xf numFmtId="0" fontId="0" fillId="15" borderId="113" xfId="0" applyFont="1" applyFill="1" applyBorder="1" applyAlignment="1">
      <alignment horizontal="center" wrapText="1"/>
    </xf>
    <xf numFmtId="0" fontId="0" fillId="15" borderId="84" xfId="0" applyFont="1" applyFill="1" applyBorder="1" applyAlignment="1">
      <alignment horizontal="center" wrapText="1"/>
    </xf>
    <xf numFmtId="0" fontId="0" fillId="15" borderId="91" xfId="0" applyFill="1" applyBorder="1" applyAlignment="1">
      <alignment horizontal="center" wrapText="1"/>
    </xf>
    <xf numFmtId="0" fontId="0" fillId="15" borderId="192" xfId="0" applyFill="1" applyBorder="1" applyAlignment="1">
      <alignment horizontal="center"/>
    </xf>
    <xf numFmtId="0" fontId="0" fillId="15" borderId="193" xfId="0" applyFont="1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194" xfId="0" applyFill="1" applyBorder="1" applyAlignment="1">
      <alignment horizontal="center"/>
    </xf>
    <xf numFmtId="0" fontId="0" fillId="15" borderId="195" xfId="0" applyFill="1" applyBorder="1" applyAlignment="1">
      <alignment horizontal="center"/>
    </xf>
    <xf numFmtId="0" fontId="0" fillId="15" borderId="196" xfId="0" applyFont="1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15" borderId="69" xfId="0" applyFill="1" applyBorder="1" applyAlignment="1">
      <alignment horizontal="center"/>
    </xf>
    <xf numFmtId="0" fontId="0" fillId="15" borderId="197" xfId="0" applyFill="1" applyBorder="1" applyAlignment="1">
      <alignment horizontal="center"/>
    </xf>
    <xf numFmtId="0" fontId="0" fillId="15" borderId="198" xfId="0" applyFont="1" applyFill="1" applyBorder="1" applyAlignment="1">
      <alignment horizontal="center"/>
    </xf>
    <xf numFmtId="0" fontId="0" fillId="15" borderId="164" xfId="0" applyFill="1" applyBorder="1" applyAlignment="1">
      <alignment horizontal="center"/>
    </xf>
    <xf numFmtId="0" fontId="0" fillId="15" borderId="199" xfId="0" applyFill="1" applyBorder="1" applyAlignment="1">
      <alignment horizontal="center"/>
    </xf>
    <xf numFmtId="0" fontId="0" fillId="15" borderId="200" xfId="0" applyFill="1" applyBorder="1" applyAlignment="1">
      <alignment horizontal="center"/>
    </xf>
    <xf numFmtId="0" fontId="0" fillId="15" borderId="201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202" xfId="0" applyFill="1" applyBorder="1" applyAlignment="1">
      <alignment horizontal="center"/>
    </xf>
    <xf numFmtId="0" fontId="0" fillId="15" borderId="203" xfId="0" applyFill="1" applyBorder="1" applyAlignment="1">
      <alignment horizontal="center"/>
    </xf>
    <xf numFmtId="0" fontId="0" fillId="15" borderId="204" xfId="0" applyFont="1" applyFill="1" applyBorder="1" applyAlignment="1">
      <alignment horizontal="center"/>
    </xf>
    <xf numFmtId="0" fontId="0" fillId="15" borderId="205" xfId="0" applyFill="1" applyBorder="1" applyAlignment="1">
      <alignment horizontal="center"/>
    </xf>
    <xf numFmtId="0" fontId="0" fillId="15" borderId="206" xfId="0" applyFill="1" applyBorder="1" applyAlignment="1">
      <alignment horizontal="center"/>
    </xf>
    <xf numFmtId="0" fontId="0" fillId="15" borderId="196" xfId="0" applyFont="1" applyFill="1" applyBorder="1" applyAlignment="1">
      <alignment/>
    </xf>
    <xf numFmtId="0" fontId="0" fillId="15" borderId="207" xfId="0" applyFill="1" applyBorder="1" applyAlignment="1">
      <alignment horizontal="center"/>
    </xf>
    <xf numFmtId="0" fontId="0" fillId="15" borderId="208" xfId="0" applyFont="1" applyFill="1" applyBorder="1" applyAlignment="1">
      <alignment horizontal="center"/>
    </xf>
    <xf numFmtId="0" fontId="0" fillId="15" borderId="88" xfId="0" applyFill="1" applyBorder="1" applyAlignment="1">
      <alignment horizontal="center"/>
    </xf>
    <xf numFmtId="0" fontId="0" fillId="15" borderId="209" xfId="0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4" borderId="169" xfId="0" applyFont="1" applyFill="1" applyBorder="1" applyAlignment="1">
      <alignment horizontal="center"/>
    </xf>
    <xf numFmtId="49" fontId="0" fillId="22" borderId="184" xfId="0" applyNumberFormat="1" applyFont="1" applyFill="1" applyBorder="1" applyAlignment="1">
      <alignment/>
    </xf>
    <xf numFmtId="49" fontId="0" fillId="22" borderId="210" xfId="0" applyNumberFormat="1" applyFont="1" applyFill="1" applyBorder="1" applyAlignment="1">
      <alignment/>
    </xf>
    <xf numFmtId="49" fontId="0" fillId="22" borderId="211" xfId="0" applyNumberFormat="1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15" borderId="212" xfId="0" applyFill="1" applyBorder="1" applyAlignment="1">
      <alignment horizontal="center"/>
    </xf>
    <xf numFmtId="0" fontId="0" fillId="15" borderId="213" xfId="0" applyFont="1" applyFill="1" applyBorder="1" applyAlignment="1">
      <alignment horizontal="center"/>
    </xf>
    <xf numFmtId="0" fontId="0" fillId="15" borderId="84" xfId="0" applyFill="1" applyBorder="1" applyAlignment="1">
      <alignment horizontal="center"/>
    </xf>
    <xf numFmtId="0" fontId="0" fillId="15" borderId="214" xfId="0" applyFill="1" applyBorder="1" applyAlignment="1">
      <alignment horizontal="center"/>
    </xf>
    <xf numFmtId="0" fontId="0" fillId="0" borderId="126" xfId="0" applyBorder="1" applyAlignment="1">
      <alignment horizontal="center" vertical="center" wrapText="1"/>
    </xf>
    <xf numFmtId="0" fontId="0" fillId="0" borderId="215" xfId="0" applyBorder="1" applyAlignment="1">
      <alignment horizontal="center" vertical="center" wrapText="1"/>
    </xf>
    <xf numFmtId="49" fontId="0" fillId="0" borderId="151" xfId="0" applyNumberFormat="1" applyFont="1" applyBorder="1" applyAlignment="1">
      <alignment horizontal="center"/>
    </xf>
    <xf numFmtId="49" fontId="0" fillId="0" borderId="216" xfId="0" applyNumberFormat="1" applyFont="1" applyBorder="1" applyAlignment="1">
      <alignment horizontal="center" vertical="top"/>
    </xf>
    <xf numFmtId="49" fontId="0" fillId="0" borderId="126" xfId="0" applyNumberFormat="1" applyFont="1" applyBorder="1" applyAlignment="1">
      <alignment horizontal="center"/>
    </xf>
    <xf numFmtId="49" fontId="0" fillId="0" borderId="217" xfId="0" applyNumberFormat="1" applyFont="1" applyBorder="1" applyAlignment="1">
      <alignment horizontal="center" vertical="top"/>
    </xf>
    <xf numFmtId="20" fontId="0" fillId="0" borderId="154" xfId="0" applyNumberFormat="1" applyFont="1" applyBorder="1" applyAlignment="1">
      <alignment horizontal="center"/>
    </xf>
    <xf numFmtId="49" fontId="0" fillId="0" borderId="215" xfId="0" applyNumberFormat="1" applyFont="1" applyBorder="1" applyAlignment="1">
      <alignment horizontal="center"/>
    </xf>
    <xf numFmtId="164" fontId="0" fillId="0" borderId="48" xfId="0" applyNumberFormat="1" applyFill="1" applyBorder="1" applyAlignment="1" applyProtection="1">
      <alignment horizontal="center"/>
      <protection locked="0"/>
    </xf>
    <xf numFmtId="0" fontId="0" fillId="0" borderId="48" xfId="0" applyNumberFormat="1" applyFont="1" applyBorder="1" applyAlignment="1">
      <alignment horizontal="center"/>
    </xf>
    <xf numFmtId="49" fontId="0" fillId="0" borderId="218" xfId="0" applyNumberFormat="1" applyFont="1" applyBorder="1" applyAlignment="1">
      <alignment horizontal="center" vertical="top"/>
    </xf>
    <xf numFmtId="20" fontId="0" fillId="0" borderId="156" xfId="0" applyNumberFormat="1" applyFont="1" applyBorder="1" applyAlignment="1">
      <alignment horizontal="center"/>
    </xf>
    <xf numFmtId="49" fontId="0" fillId="0" borderId="216" xfId="0" applyNumberFormat="1" applyFont="1" applyBorder="1" applyAlignment="1">
      <alignment horizontal="center"/>
    </xf>
    <xf numFmtId="49" fontId="0" fillId="0" borderId="217" xfId="0" applyNumberFormat="1" applyFont="1" applyBorder="1" applyAlignment="1">
      <alignment horizontal="center"/>
    </xf>
    <xf numFmtId="49" fontId="0" fillId="0" borderId="218" xfId="0" applyNumberFormat="1" applyFont="1" applyBorder="1" applyAlignment="1">
      <alignment horizontal="center"/>
    </xf>
    <xf numFmtId="164" fontId="0" fillId="0" borderId="216" xfId="0" applyNumberFormat="1" applyFont="1" applyBorder="1" applyAlignment="1">
      <alignment horizontal="center"/>
    </xf>
    <xf numFmtId="164" fontId="0" fillId="0" borderId="217" xfId="0" applyNumberFormat="1" applyFont="1" applyBorder="1" applyAlignment="1">
      <alignment horizontal="center"/>
    </xf>
    <xf numFmtId="164" fontId="0" fillId="0" borderId="218" xfId="0" applyNumberFormat="1" applyFont="1" applyBorder="1" applyAlignment="1">
      <alignment horizontal="center"/>
    </xf>
    <xf numFmtId="49" fontId="0" fillId="0" borderId="156" xfId="0" applyNumberFormat="1" applyFont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49" fontId="0" fillId="0" borderId="117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49" fontId="0" fillId="0" borderId="117" xfId="0" applyNumberFormat="1" applyFont="1" applyBorder="1" applyAlignment="1">
      <alignment horizontal="center"/>
    </xf>
    <xf numFmtId="164" fontId="0" fillId="25" borderId="219" xfId="0" applyNumberFormat="1" applyFont="1" applyFill="1" applyBorder="1" applyAlignment="1">
      <alignment horizontal="center"/>
    </xf>
    <xf numFmtId="164" fontId="0" fillId="0" borderId="219" xfId="0" applyNumberFormat="1" applyFont="1" applyBorder="1" applyAlignment="1">
      <alignment horizontal="center"/>
    </xf>
    <xf numFmtId="164" fontId="0" fillId="0" borderId="220" xfId="0" applyNumberFormat="1" applyFont="1" applyBorder="1" applyAlignment="1">
      <alignment horizontal="center"/>
    </xf>
    <xf numFmtId="164" fontId="0" fillId="25" borderId="115" xfId="0" applyNumberFormat="1" applyFont="1" applyFill="1" applyBorder="1" applyAlignment="1">
      <alignment horizontal="center"/>
    </xf>
    <xf numFmtId="164" fontId="0" fillId="0" borderId="118" xfId="0" applyNumberFormat="1" applyFont="1" applyBorder="1" applyAlignment="1">
      <alignment horizontal="center"/>
    </xf>
    <xf numFmtId="164" fontId="0" fillId="0" borderId="89" xfId="0" applyNumberFormat="1" applyFont="1" applyBorder="1" applyAlignment="1">
      <alignment horizontal="center"/>
    </xf>
    <xf numFmtId="164" fontId="0" fillId="0" borderId="115" xfId="0" applyNumberFormat="1" applyFont="1" applyBorder="1" applyAlignment="1">
      <alignment horizontal="center"/>
    </xf>
    <xf numFmtId="164" fontId="0" fillId="0" borderId="221" xfId="0" applyNumberFormat="1" applyFont="1" applyBorder="1" applyAlignment="1">
      <alignment horizontal="center"/>
    </xf>
    <xf numFmtId="49" fontId="0" fillId="0" borderId="222" xfId="0" applyNumberFormat="1" applyFont="1" applyBorder="1" applyAlignment="1">
      <alignment horizontal="left"/>
    </xf>
    <xf numFmtId="49" fontId="0" fillId="0" borderId="223" xfId="0" applyNumberFormat="1" applyFont="1" applyBorder="1" applyAlignment="1">
      <alignment horizontal="left"/>
    </xf>
    <xf numFmtId="0" fontId="0" fillId="0" borderId="221" xfId="0" applyBorder="1" applyAlignment="1">
      <alignment/>
    </xf>
    <xf numFmtId="49" fontId="0" fillId="0" borderId="221" xfId="0" applyNumberFormat="1" applyFont="1" applyBorder="1" applyAlignment="1">
      <alignment horizontal="left"/>
    </xf>
    <xf numFmtId="49" fontId="0" fillId="0" borderId="222" xfId="0" applyNumberFormat="1" applyFont="1" applyBorder="1" applyAlignment="1">
      <alignment horizontal="center"/>
    </xf>
    <xf numFmtId="49" fontId="0" fillId="0" borderId="223" xfId="0" applyNumberFormat="1" applyFont="1" applyBorder="1" applyAlignment="1">
      <alignment horizontal="center"/>
    </xf>
    <xf numFmtId="49" fontId="0" fillId="0" borderId="221" xfId="0" applyNumberFormat="1" applyFont="1" applyBorder="1" applyAlignment="1">
      <alignment horizontal="center"/>
    </xf>
    <xf numFmtId="49" fontId="0" fillId="0" borderId="222" xfId="0" applyNumberFormat="1" applyFont="1" applyBorder="1" applyAlignment="1">
      <alignment horizontal="center" vertical="center" wrapText="1"/>
    </xf>
    <xf numFmtId="49" fontId="0" fillId="0" borderId="139" xfId="0" applyNumberFormat="1" applyBorder="1" applyAlignment="1">
      <alignment horizontal="center" vertical="center"/>
    </xf>
    <xf numFmtId="0" fontId="0" fillId="0" borderId="222" xfId="0" applyBorder="1" applyAlignment="1">
      <alignment/>
    </xf>
    <xf numFmtId="49" fontId="0" fillId="0" borderId="224" xfId="0" applyNumberFormat="1" applyFont="1" applyBorder="1" applyAlignment="1">
      <alignment horizontal="center"/>
    </xf>
    <xf numFmtId="0" fontId="0" fillId="0" borderId="224" xfId="0" applyBorder="1" applyAlignment="1">
      <alignment/>
    </xf>
    <xf numFmtId="49" fontId="0" fillId="0" borderId="224" xfId="0" applyNumberFormat="1" applyFont="1" applyBorder="1" applyAlignment="1">
      <alignment horizontal="left"/>
    </xf>
    <xf numFmtId="49" fontId="0" fillId="0" borderId="90" xfId="0" applyNumberFormat="1" applyFont="1" applyBorder="1" applyAlignment="1">
      <alignment horizontal="center"/>
    </xf>
    <xf numFmtId="0" fontId="4" fillId="0" borderId="225" xfId="0" applyFont="1" applyBorder="1" applyAlignment="1">
      <alignment/>
    </xf>
    <xf numFmtId="49" fontId="0" fillId="0" borderId="151" xfId="0" applyNumberFormat="1" applyFont="1" applyBorder="1" applyAlignment="1">
      <alignment horizontal="left"/>
    </xf>
    <xf numFmtId="49" fontId="0" fillId="0" borderId="215" xfId="0" applyNumberFormat="1" applyFont="1" applyBorder="1" applyAlignment="1">
      <alignment horizontal="left"/>
    </xf>
    <xf numFmtId="0" fontId="0" fillId="0" borderId="226" xfId="0" applyNumberFormat="1" applyFont="1" applyBorder="1" applyAlignment="1">
      <alignment horizontal="center" vertical="center" wrapText="1"/>
    </xf>
    <xf numFmtId="49" fontId="4" fillId="0" borderId="226" xfId="0" applyNumberFormat="1" applyFont="1" applyBorder="1" applyAlignment="1">
      <alignment horizontal="left" vertical="center" wrapText="1"/>
    </xf>
    <xf numFmtId="49" fontId="0" fillId="0" borderId="226" xfId="0" applyNumberFormat="1" applyFont="1" applyBorder="1" applyAlignment="1">
      <alignment horizontal="left"/>
    </xf>
    <xf numFmtId="0" fontId="0" fillId="0" borderId="227" xfId="0" applyBorder="1" applyAlignment="1">
      <alignment horizontal="center" vertical="center" wrapText="1"/>
    </xf>
    <xf numFmtId="0" fontId="0" fillId="0" borderId="227" xfId="0" applyFont="1" applyBorder="1" applyAlignment="1">
      <alignment horizontal="left" vertical="center"/>
    </xf>
    <xf numFmtId="49" fontId="0" fillId="0" borderId="228" xfId="0" applyNumberFormat="1" applyFont="1" applyBorder="1" applyAlignment="1">
      <alignment horizontal="left"/>
    </xf>
    <xf numFmtId="49" fontId="0" fillId="0" borderId="229" xfId="0" applyNumberFormat="1" applyFont="1" applyBorder="1" applyAlignment="1">
      <alignment horizontal="left"/>
    </xf>
    <xf numFmtId="0" fontId="0" fillId="0" borderId="225" xfId="0" applyBorder="1" applyAlignment="1">
      <alignment horizontal="center" vertical="center" wrapText="1"/>
    </xf>
    <xf numFmtId="0" fontId="0" fillId="24" borderId="230" xfId="0" applyNumberFormat="1" applyFont="1" applyFill="1" applyBorder="1" applyAlignment="1">
      <alignment horizontal="center"/>
    </xf>
    <xf numFmtId="49" fontId="0" fillId="24" borderId="230" xfId="0" applyNumberFormat="1" applyFont="1" applyFill="1" applyBorder="1" applyAlignment="1">
      <alignment horizontal="center"/>
    </xf>
    <xf numFmtId="49" fontId="0" fillId="0" borderId="231" xfId="0" applyNumberFormat="1" applyFont="1" applyBorder="1" applyAlignment="1">
      <alignment/>
    </xf>
    <xf numFmtId="49" fontId="0" fillId="0" borderId="231" xfId="0" applyNumberFormat="1" applyFont="1" applyBorder="1" applyAlignment="1">
      <alignment horizontal="left"/>
    </xf>
    <xf numFmtId="49" fontId="0" fillId="0" borderId="232" xfId="0" applyNumberFormat="1" applyFont="1" applyBorder="1" applyAlignment="1">
      <alignment/>
    </xf>
    <xf numFmtId="49" fontId="0" fillId="0" borderId="233" xfId="0" applyNumberFormat="1" applyFont="1" applyBorder="1" applyAlignment="1">
      <alignment/>
    </xf>
    <xf numFmtId="49" fontId="0" fillId="0" borderId="151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49" fontId="0" fillId="0" borderId="151" xfId="0" applyNumberFormat="1" applyFont="1" applyBorder="1" applyAlignment="1">
      <alignment horizontal="left" vertical="center"/>
    </xf>
    <xf numFmtId="49" fontId="0" fillId="0" borderId="90" xfId="0" applyNumberFormat="1" applyFont="1" applyBorder="1" applyAlignment="1">
      <alignment horizontal="left" vertical="center"/>
    </xf>
    <xf numFmtId="49" fontId="0" fillId="0" borderId="227" xfId="0" applyNumberFormat="1" applyFont="1" applyBorder="1" applyAlignment="1">
      <alignment horizontal="left" vertical="center"/>
    </xf>
    <xf numFmtId="0" fontId="0" fillId="0" borderId="215" xfId="0" applyBorder="1" applyAlignment="1">
      <alignment horizontal="left" vertical="center"/>
    </xf>
    <xf numFmtId="0" fontId="0" fillId="0" borderId="234" xfId="0" applyBorder="1" applyAlignment="1">
      <alignment horizontal="center"/>
    </xf>
    <xf numFmtId="0" fontId="0" fillId="0" borderId="235" xfId="0" applyBorder="1" applyAlignment="1">
      <alignment horizontal="center"/>
    </xf>
    <xf numFmtId="0" fontId="0" fillId="0" borderId="236" xfId="0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234" xfId="0" applyNumberFormat="1" applyFont="1" applyBorder="1" applyAlignment="1">
      <alignment horizontal="center"/>
    </xf>
    <xf numFmtId="49" fontId="0" fillId="0" borderId="235" xfId="0" applyNumberFormat="1" applyFont="1" applyBorder="1" applyAlignment="1">
      <alignment horizontal="center"/>
    </xf>
    <xf numFmtId="49" fontId="0" fillId="0" borderId="236" xfId="0" applyNumberFormat="1" applyFont="1" applyBorder="1" applyAlignment="1">
      <alignment horizontal="center"/>
    </xf>
    <xf numFmtId="49" fontId="0" fillId="0" borderId="127" xfId="0" applyNumberFormat="1" applyFont="1" applyBorder="1" applyAlignment="1">
      <alignment horizontal="left" vertical="center" wrapText="1"/>
    </xf>
    <xf numFmtId="0" fontId="0" fillId="0" borderId="237" xfId="0" applyBorder="1" applyAlignment="1">
      <alignment horizontal="center" vertical="center" wrapText="1"/>
    </xf>
    <xf numFmtId="20" fontId="0" fillId="0" borderId="216" xfId="0" applyNumberFormat="1" applyFont="1" applyBorder="1" applyAlignment="1">
      <alignment horizontal="center"/>
    </xf>
    <xf numFmtId="20" fontId="0" fillId="0" borderId="37" xfId="0" applyNumberFormat="1" applyFont="1" applyBorder="1" applyAlignment="1">
      <alignment horizontal="center"/>
    </xf>
    <xf numFmtId="20" fontId="0" fillId="0" borderId="238" xfId="0" applyNumberFormat="1" applyFont="1" applyBorder="1" applyAlignment="1">
      <alignment horizontal="center"/>
    </xf>
    <xf numFmtId="164" fontId="0" fillId="0" borderId="239" xfId="0" applyNumberFormat="1" applyFont="1" applyBorder="1" applyAlignment="1">
      <alignment horizontal="center"/>
    </xf>
    <xf numFmtId="0" fontId="0" fillId="0" borderId="239" xfId="0" applyNumberFormat="1" applyFont="1" applyBorder="1" applyAlignment="1">
      <alignment horizontal="center"/>
    </xf>
    <xf numFmtId="164" fontId="0" fillId="0" borderId="240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20" fontId="0" fillId="0" borderId="241" xfId="0" applyNumberFormat="1" applyFont="1" applyBorder="1" applyAlignment="1">
      <alignment horizontal="center"/>
    </xf>
    <xf numFmtId="49" fontId="0" fillId="0" borderId="239" xfId="0" applyNumberFormat="1" applyFont="1" applyBorder="1" applyAlignment="1">
      <alignment horizontal="center"/>
    </xf>
    <xf numFmtId="0" fontId="0" fillId="0" borderId="240" xfId="0" applyNumberFormat="1" applyFont="1" applyBorder="1" applyAlignment="1">
      <alignment horizontal="center"/>
    </xf>
    <xf numFmtId="49" fontId="0" fillId="0" borderId="242" xfId="0" applyNumberFormat="1" applyFont="1" applyBorder="1" applyAlignment="1">
      <alignment horizontal="left"/>
    </xf>
    <xf numFmtId="49" fontId="0" fillId="0" borderId="243" xfId="0" applyNumberFormat="1" applyFont="1" applyBorder="1" applyAlignment="1">
      <alignment horizontal="left"/>
    </xf>
    <xf numFmtId="49" fontId="0" fillId="0" borderId="244" xfId="0" applyNumberFormat="1" applyFont="1" applyBorder="1" applyAlignment="1">
      <alignment horizontal="left"/>
    </xf>
    <xf numFmtId="49" fontId="0" fillId="0" borderId="89" xfId="0" applyNumberFormat="1" applyFont="1" applyBorder="1" applyAlignment="1">
      <alignment horizontal="left"/>
    </xf>
    <xf numFmtId="0" fontId="0" fillId="0" borderId="242" xfId="0" applyBorder="1" applyAlignment="1">
      <alignment horizontal="center" vertical="center"/>
    </xf>
    <xf numFmtId="49" fontId="0" fillId="0" borderId="245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0" fillId="0" borderId="229" xfId="0" applyNumberFormat="1" applyFont="1" applyBorder="1" applyAlignment="1">
      <alignment horizontal="center" wrapText="1"/>
    </xf>
    <xf numFmtId="0" fontId="0" fillId="0" borderId="64" xfId="0" applyBorder="1" applyAlignment="1">
      <alignment horizontal="center" vertical="center" wrapText="1"/>
    </xf>
    <xf numFmtId="49" fontId="0" fillId="0" borderId="229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0" fillId="0" borderId="127" xfId="0" applyNumberFormat="1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52" xfId="0" applyBorder="1" applyAlignment="1">
      <alignment horizontal="center"/>
    </xf>
    <xf numFmtId="49" fontId="0" fillId="0" borderId="246" xfId="0" applyNumberFormat="1" applyFont="1" applyBorder="1" applyAlignment="1">
      <alignment horizontal="center"/>
    </xf>
    <xf numFmtId="0" fontId="0" fillId="25" borderId="164" xfId="0" applyFont="1" applyFill="1" applyBorder="1" applyAlignment="1">
      <alignment horizontal="center"/>
    </xf>
    <xf numFmtId="0" fontId="0" fillId="25" borderId="169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68" xfId="0" applyFont="1" applyFill="1" applyBorder="1" applyAlignment="1">
      <alignment horizontal="center"/>
    </xf>
    <xf numFmtId="0" fontId="0" fillId="25" borderId="205" xfId="0" applyFont="1" applyFill="1" applyBorder="1" applyAlignment="1">
      <alignment horizontal="center"/>
    </xf>
    <xf numFmtId="0" fontId="0" fillId="25" borderId="247" xfId="0" applyFont="1" applyFill="1" applyBorder="1" applyAlignment="1">
      <alignment horizontal="center"/>
    </xf>
    <xf numFmtId="0" fontId="0" fillId="25" borderId="168" xfId="0" applyNumberFormat="1" applyFill="1" applyBorder="1" applyAlignment="1">
      <alignment horizontal="center"/>
    </xf>
    <xf numFmtId="0" fontId="0" fillId="25" borderId="169" xfId="0" applyNumberFormat="1" applyFill="1" applyBorder="1" applyAlignment="1">
      <alignment horizontal="center"/>
    </xf>
    <xf numFmtId="0" fontId="0" fillId="25" borderId="70" xfId="0" applyFont="1" applyFill="1" applyBorder="1" applyAlignment="1">
      <alignment horizontal="center"/>
    </xf>
    <xf numFmtId="0" fontId="0" fillId="25" borderId="166" xfId="0" applyFont="1" applyFill="1" applyBorder="1" applyAlignment="1">
      <alignment horizontal="center"/>
    </xf>
    <xf numFmtId="0" fontId="0" fillId="25" borderId="88" xfId="0" applyFont="1" applyFill="1" applyBorder="1" applyAlignment="1">
      <alignment horizontal="center"/>
    </xf>
    <xf numFmtId="0" fontId="0" fillId="25" borderId="248" xfId="0" applyFont="1" applyFill="1" applyBorder="1" applyAlignment="1">
      <alignment horizontal="center"/>
    </xf>
    <xf numFmtId="0" fontId="0" fillId="25" borderId="84" xfId="0" applyFont="1" applyFill="1" applyBorder="1" applyAlignment="1">
      <alignment horizontal="center"/>
    </xf>
    <xf numFmtId="0" fontId="0" fillId="25" borderId="249" xfId="0" applyFont="1" applyFill="1" applyBorder="1" applyAlignment="1">
      <alignment horizontal="center"/>
    </xf>
    <xf numFmtId="0" fontId="0" fillId="25" borderId="185" xfId="0" applyFont="1" applyFill="1" applyBorder="1" applyAlignment="1">
      <alignment horizontal="center"/>
    </xf>
    <xf numFmtId="0" fontId="0" fillId="25" borderId="167" xfId="0" applyFont="1" applyFill="1" applyBorder="1" applyAlignment="1">
      <alignment horizontal="center"/>
    </xf>
    <xf numFmtId="0" fontId="0" fillId="25" borderId="185" xfId="0" applyNumberFormat="1" applyFill="1" applyBorder="1" applyAlignment="1">
      <alignment horizontal="center"/>
    </xf>
    <xf numFmtId="0" fontId="0" fillId="25" borderId="167" xfId="0" applyNumberFormat="1" applyFill="1" applyBorder="1" applyAlignment="1">
      <alignment horizontal="center"/>
    </xf>
    <xf numFmtId="0" fontId="0" fillId="25" borderId="189" xfId="0" applyFont="1" applyFill="1" applyBorder="1" applyAlignment="1">
      <alignment horizontal="center"/>
    </xf>
    <xf numFmtId="49" fontId="0" fillId="0" borderId="68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right"/>
    </xf>
    <xf numFmtId="0" fontId="0" fillId="11" borderId="190" xfId="0" applyFont="1" applyFill="1" applyBorder="1" applyAlignment="1">
      <alignment vertical="center"/>
    </xf>
    <xf numFmtId="0" fontId="0" fillId="11" borderId="113" xfId="0" applyFont="1" applyFill="1" applyBorder="1" applyAlignment="1">
      <alignment vertical="center"/>
    </xf>
    <xf numFmtId="0" fontId="0" fillId="11" borderId="180" xfId="0" applyFont="1" applyFill="1" applyBorder="1" applyAlignment="1">
      <alignment horizontal="center" vertical="center"/>
    </xf>
    <xf numFmtId="0" fontId="0" fillId="11" borderId="189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84" xfId="0" applyFont="1" applyFill="1" applyBorder="1" applyAlignment="1">
      <alignment horizontal="center" vertical="center"/>
    </xf>
    <xf numFmtId="0" fontId="0" fillId="0" borderId="250" xfId="0" applyNumberFormat="1" applyBorder="1" applyAlignment="1">
      <alignment horizontal="center" vertical="center"/>
    </xf>
    <xf numFmtId="0" fontId="0" fillId="0" borderId="251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="95" zoomScaleNormal="95" zoomScalePageLayoutView="0" workbookViewId="0" topLeftCell="A16">
      <selection activeCell="O49" sqref="O49"/>
    </sheetView>
  </sheetViews>
  <sheetFormatPr defaultColWidth="9.00390625" defaultRowHeight="12" customHeight="1"/>
  <cols>
    <col min="1" max="1" width="2.75390625" style="35" customWidth="1"/>
    <col min="2" max="2" width="18.25390625" style="22" customWidth="1"/>
    <col min="3" max="3" width="4.375" style="30" customWidth="1"/>
    <col min="4" max="4" width="10.25390625" style="22" customWidth="1"/>
    <col min="5" max="5" width="22.75390625" style="22" customWidth="1"/>
    <col min="6" max="6" width="5.25390625" style="22" customWidth="1"/>
    <col min="7" max="7" width="8.75390625" style="22" customWidth="1"/>
    <col min="8" max="8" width="4.00390625" style="30" customWidth="1"/>
    <col min="9" max="9" width="8.375" style="22" customWidth="1"/>
    <col min="10" max="10" width="3.625" style="32" customWidth="1"/>
    <col min="11" max="11" width="8.625" style="22" customWidth="1"/>
    <col min="12" max="12" width="4.00390625" style="30" customWidth="1"/>
    <col min="13" max="13" width="9.375" style="22" customWidth="1"/>
    <col min="14" max="14" width="3.25390625" style="30" customWidth="1"/>
    <col min="15" max="15" width="3.625" style="22" customWidth="1"/>
    <col min="16" max="16" width="3.375" style="22" customWidth="1"/>
    <col min="17" max="17" width="8.875" style="22" customWidth="1"/>
    <col min="18" max="18" width="3.875" style="22" customWidth="1"/>
    <col min="19" max="19" width="6.00390625" style="22" customWidth="1"/>
    <col min="20" max="20" width="5.75390625" style="31" customWidth="1"/>
    <col min="21" max="21" width="5.625" style="30" customWidth="1"/>
    <col min="22" max="22" width="9.25390625" style="33" customWidth="1"/>
    <col min="23" max="23" width="5.625" style="33" customWidth="1"/>
    <col min="24" max="24" width="6.875" style="33" customWidth="1"/>
    <col min="25" max="25" width="4.875" style="30" customWidth="1"/>
    <col min="26" max="26" width="5.625" style="30" customWidth="1"/>
    <col min="27" max="27" width="4.125" style="30" customWidth="1"/>
    <col min="28" max="28" width="5.75390625" style="30" customWidth="1"/>
    <col min="29" max="16384" width="9.125" style="22" customWidth="1"/>
  </cols>
  <sheetData>
    <row r="1" spans="2:5" ht="12" customHeight="1">
      <c r="B1" s="23"/>
      <c r="C1" s="24"/>
      <c r="D1" s="23"/>
      <c r="E1" s="23"/>
    </row>
    <row r="2" spans="1:29" ht="12" customHeight="1">
      <c r="A2" s="22"/>
      <c r="B2" s="22" t="s">
        <v>65</v>
      </c>
      <c r="F2" s="23"/>
      <c r="G2" s="23"/>
      <c r="H2" s="24"/>
      <c r="I2" s="23"/>
      <c r="J2" s="25"/>
      <c r="K2" s="23"/>
      <c r="L2" s="24"/>
      <c r="M2" s="23"/>
      <c r="N2" s="24"/>
      <c r="O2" s="23"/>
      <c r="P2" s="23"/>
      <c r="Q2" s="23"/>
      <c r="R2" s="23"/>
      <c r="T2" s="26"/>
      <c r="U2" s="24"/>
      <c r="V2" s="27"/>
      <c r="W2" s="27"/>
      <c r="X2" s="27"/>
      <c r="Y2" s="24"/>
      <c r="Z2" s="24"/>
      <c r="AA2" s="24"/>
      <c r="AB2" s="24"/>
      <c r="AC2" s="23"/>
    </row>
    <row r="3" spans="1:28" ht="12" customHeight="1">
      <c r="A3" s="22"/>
      <c r="B3" s="330" t="s">
        <v>76</v>
      </c>
      <c r="C3" s="27"/>
      <c r="D3" s="28"/>
      <c r="E3" s="28"/>
      <c r="F3" s="29"/>
      <c r="G3" s="29"/>
      <c r="H3" s="27"/>
      <c r="I3" s="29"/>
      <c r="J3" s="25"/>
      <c r="K3" s="29"/>
      <c r="L3" s="27"/>
      <c r="M3" s="29"/>
      <c r="N3" s="27"/>
      <c r="O3" s="29"/>
      <c r="P3" s="29"/>
      <c r="Q3" s="132"/>
      <c r="R3" s="132"/>
      <c r="S3" s="27"/>
      <c r="T3" s="26"/>
      <c r="U3" s="24"/>
      <c r="V3" s="27"/>
      <c r="W3" s="27"/>
      <c r="X3" s="27"/>
      <c r="Y3" s="27"/>
      <c r="Z3" s="27"/>
      <c r="AA3" s="127"/>
      <c r="AB3" s="22"/>
    </row>
    <row r="4" spans="1:28" ht="12.75" customHeight="1" thickBot="1">
      <c r="A4" s="191" t="s">
        <v>55</v>
      </c>
      <c r="B4" s="199" t="s">
        <v>0</v>
      </c>
      <c r="C4" s="264"/>
      <c r="D4" s="50" t="s">
        <v>29</v>
      </c>
      <c r="E4" s="38" t="s">
        <v>66</v>
      </c>
      <c r="F4" s="52" t="s">
        <v>4</v>
      </c>
      <c r="G4" s="51" t="s">
        <v>342</v>
      </c>
      <c r="H4" s="52" t="s">
        <v>4</v>
      </c>
      <c r="I4" s="51" t="s">
        <v>325</v>
      </c>
      <c r="J4" s="53" t="s">
        <v>4</v>
      </c>
      <c r="K4" s="51" t="s">
        <v>326</v>
      </c>
      <c r="L4" s="52" t="s">
        <v>4</v>
      </c>
      <c r="M4" s="54" t="s">
        <v>17</v>
      </c>
      <c r="N4" s="52" t="s">
        <v>4</v>
      </c>
      <c r="O4" s="51" t="s">
        <v>18</v>
      </c>
      <c r="P4" s="52" t="s">
        <v>4</v>
      </c>
      <c r="Q4" s="155" t="s">
        <v>72</v>
      </c>
      <c r="R4" s="155" t="s">
        <v>4</v>
      </c>
      <c r="S4" s="54" t="s">
        <v>3</v>
      </c>
      <c r="T4" s="36" t="s">
        <v>2</v>
      </c>
      <c r="U4" s="37" t="s">
        <v>26</v>
      </c>
      <c r="V4" s="37" t="s">
        <v>74</v>
      </c>
      <c r="W4" s="37" t="s">
        <v>202</v>
      </c>
      <c r="X4" s="139" t="s">
        <v>146</v>
      </c>
      <c r="Y4" s="55" t="s">
        <v>4</v>
      </c>
      <c r="Z4" s="54" t="s">
        <v>1</v>
      </c>
      <c r="AA4" s="36" t="s">
        <v>27</v>
      </c>
      <c r="AB4" s="15" t="s">
        <v>279</v>
      </c>
    </row>
    <row r="5" spans="1:29" ht="12" customHeight="1">
      <c r="A5" s="191"/>
      <c r="B5" s="234" t="s">
        <v>67</v>
      </c>
      <c r="C5" s="307" t="s">
        <v>68</v>
      </c>
      <c r="D5" s="235" t="s">
        <v>69</v>
      </c>
      <c r="E5" s="231" t="s">
        <v>358</v>
      </c>
      <c r="F5" s="98">
        <v>3000</v>
      </c>
      <c r="G5" s="105" t="s">
        <v>286</v>
      </c>
      <c r="H5" s="98">
        <v>180</v>
      </c>
      <c r="I5" s="105"/>
      <c r="J5" s="98"/>
      <c r="K5" s="99"/>
      <c r="L5" s="109"/>
      <c r="M5" s="99"/>
      <c r="N5" s="93"/>
      <c r="O5" s="99"/>
      <c r="P5" s="93"/>
      <c r="Q5" s="131" t="s">
        <v>350</v>
      </c>
      <c r="R5" s="156"/>
      <c r="S5" s="207" t="s">
        <v>73</v>
      </c>
      <c r="T5" s="68">
        <v>0.9298611111111111</v>
      </c>
      <c r="U5" s="69">
        <v>0.6305555555555555</v>
      </c>
      <c r="V5" s="70" t="s">
        <v>75</v>
      </c>
      <c r="W5" s="208">
        <v>0.575</v>
      </c>
      <c r="X5" s="286"/>
      <c r="Y5" s="56"/>
      <c r="Z5" s="84">
        <f>SUM(F5,F8,H5,J5,L5,N5,P5,R5,R6,V5,Y5)</f>
        <v>4975</v>
      </c>
      <c r="AA5" s="336" t="s">
        <v>5</v>
      </c>
      <c r="AB5" s="513">
        <v>20</v>
      </c>
      <c r="AC5" s="35"/>
    </row>
    <row r="6" spans="1:29" ht="12" customHeight="1">
      <c r="A6" s="191"/>
      <c r="B6" s="201" t="s">
        <v>70</v>
      </c>
      <c r="C6" s="133" t="s">
        <v>68</v>
      </c>
      <c r="D6" s="236" t="s">
        <v>71</v>
      </c>
      <c r="E6" s="302" t="s">
        <v>360</v>
      </c>
      <c r="F6" s="94"/>
      <c r="G6" s="103" t="s">
        <v>287</v>
      </c>
      <c r="H6" s="94"/>
      <c r="I6" s="103"/>
      <c r="J6" s="94"/>
      <c r="K6" s="95"/>
      <c r="L6" s="107"/>
      <c r="M6" s="95"/>
      <c r="N6" s="91"/>
      <c r="O6" s="95"/>
      <c r="P6" s="91"/>
      <c r="Q6" s="131" t="s">
        <v>348</v>
      </c>
      <c r="R6" s="157">
        <v>-5</v>
      </c>
      <c r="S6" s="210"/>
      <c r="T6" s="74"/>
      <c r="U6" s="73"/>
      <c r="V6" s="73"/>
      <c r="W6" s="211"/>
      <c r="X6" s="287"/>
      <c r="Y6" s="57"/>
      <c r="Z6" s="83"/>
      <c r="AA6" s="337"/>
      <c r="AB6" s="334">
        <v>20</v>
      </c>
      <c r="AC6" s="35"/>
    </row>
    <row r="7" spans="1:29" ht="12" customHeight="1">
      <c r="A7" s="191"/>
      <c r="B7" s="202" t="s">
        <v>280</v>
      </c>
      <c r="C7" s="133" t="s">
        <v>138</v>
      </c>
      <c r="D7" s="236" t="s">
        <v>71</v>
      </c>
      <c r="E7" s="233" t="s">
        <v>359</v>
      </c>
      <c r="F7" s="96"/>
      <c r="G7" s="104"/>
      <c r="H7" s="96"/>
      <c r="I7" s="104"/>
      <c r="J7" s="96"/>
      <c r="K7" s="97"/>
      <c r="L7" s="108"/>
      <c r="M7" s="97"/>
      <c r="N7" s="92"/>
      <c r="O7" s="136"/>
      <c r="P7" s="137"/>
      <c r="Q7" s="131"/>
      <c r="R7" s="157"/>
      <c r="S7" s="210"/>
      <c r="T7" s="74"/>
      <c r="U7" s="73"/>
      <c r="V7" s="73"/>
      <c r="W7" s="211"/>
      <c r="X7" s="287"/>
      <c r="Y7" s="57"/>
      <c r="Z7" s="82"/>
      <c r="AA7" s="337"/>
      <c r="AB7" s="334">
        <v>20</v>
      </c>
      <c r="AC7" s="35"/>
    </row>
    <row r="8" spans="1:29" s="225" customFormat="1" ht="12" customHeight="1">
      <c r="A8" s="240"/>
      <c r="B8" s="237"/>
      <c r="D8" s="238"/>
      <c r="E8" s="285" t="s">
        <v>281</v>
      </c>
      <c r="F8" s="227">
        <v>1800</v>
      </c>
      <c r="G8" s="138"/>
      <c r="H8" s="98"/>
      <c r="I8" s="99"/>
      <c r="J8" s="98"/>
      <c r="K8" s="99"/>
      <c r="L8" s="109"/>
      <c r="M8" s="99"/>
      <c r="N8" s="93"/>
      <c r="O8" s="230"/>
      <c r="P8" s="137"/>
      <c r="Q8" s="131"/>
      <c r="R8" s="158"/>
      <c r="S8" s="210"/>
      <c r="T8" s="74"/>
      <c r="U8" s="74"/>
      <c r="V8" s="74"/>
      <c r="W8" s="213"/>
      <c r="X8" s="288"/>
      <c r="Y8" s="65"/>
      <c r="Z8" s="151"/>
      <c r="AA8" s="337"/>
      <c r="AB8" s="334"/>
      <c r="AC8" s="310"/>
    </row>
    <row r="9" spans="1:29" s="225" customFormat="1" ht="12" customHeight="1">
      <c r="A9" s="240"/>
      <c r="B9" s="303"/>
      <c r="C9" s="133"/>
      <c r="D9" s="236"/>
      <c r="E9" s="304" t="s">
        <v>283</v>
      </c>
      <c r="F9" s="305"/>
      <c r="G9" s="240"/>
      <c r="H9" s="305"/>
      <c r="I9" s="240"/>
      <c r="J9" s="305"/>
      <c r="K9" s="240"/>
      <c r="L9" s="305"/>
      <c r="M9" s="240"/>
      <c r="N9" s="305"/>
      <c r="O9" s="230"/>
      <c r="P9" s="93"/>
      <c r="Q9" s="131"/>
      <c r="R9" s="158"/>
      <c r="S9" s="210"/>
      <c r="T9" s="306"/>
      <c r="U9" s="73"/>
      <c r="V9" s="214"/>
      <c r="W9" s="215"/>
      <c r="X9" s="289"/>
      <c r="Y9" s="64"/>
      <c r="Z9" s="84"/>
      <c r="AA9" s="338"/>
      <c r="AB9" s="352"/>
      <c r="AC9" s="310"/>
    </row>
    <row r="10" spans="1:29" ht="12" customHeight="1" thickBot="1">
      <c r="A10" s="191"/>
      <c r="B10" s="199"/>
      <c r="C10" s="264"/>
      <c r="D10" s="239"/>
      <c r="E10" s="226" t="s">
        <v>282</v>
      </c>
      <c r="F10" s="228"/>
      <c r="G10" s="2"/>
      <c r="H10" s="228"/>
      <c r="I10" s="2"/>
      <c r="J10" s="228"/>
      <c r="K10" s="2"/>
      <c r="L10" s="228"/>
      <c r="M10" s="2"/>
      <c r="N10" s="229"/>
      <c r="O10" s="182"/>
      <c r="P10" s="13"/>
      <c r="Q10" s="149"/>
      <c r="R10" s="159"/>
      <c r="S10" s="222"/>
      <c r="T10" s="178"/>
      <c r="U10" s="145"/>
      <c r="V10" s="223"/>
      <c r="W10" s="224"/>
      <c r="X10" s="290"/>
      <c r="Y10" s="67"/>
      <c r="Z10" s="173"/>
      <c r="AA10" s="339"/>
      <c r="AB10" s="335"/>
      <c r="AC10" s="35"/>
    </row>
    <row r="11" spans="1:29" ht="12" customHeight="1">
      <c r="A11" s="191"/>
      <c r="B11" s="200" t="s">
        <v>57</v>
      </c>
      <c r="C11" s="307" t="s">
        <v>58</v>
      </c>
      <c r="D11" s="49" t="s">
        <v>77</v>
      </c>
      <c r="E11" s="510" t="s">
        <v>345</v>
      </c>
      <c r="F11" s="98">
        <v>2400</v>
      </c>
      <c r="G11" s="105" t="s">
        <v>288</v>
      </c>
      <c r="H11" s="98">
        <v>420</v>
      </c>
      <c r="I11" s="105"/>
      <c r="J11" s="98"/>
      <c r="K11" s="99"/>
      <c r="L11" s="109"/>
      <c r="M11" s="99" t="s">
        <v>81</v>
      </c>
      <c r="N11" s="93" t="s">
        <v>82</v>
      </c>
      <c r="O11" s="457"/>
      <c r="P11" s="93"/>
      <c r="Q11" s="131" t="s">
        <v>353</v>
      </c>
      <c r="R11" s="160">
        <v>-2</v>
      </c>
      <c r="S11" s="207" t="s">
        <v>84</v>
      </c>
      <c r="T11" s="68">
        <v>0.8722222222222222</v>
      </c>
      <c r="U11" s="69">
        <f>T11-S11</f>
        <v>0.55625</v>
      </c>
      <c r="V11" s="70" t="s">
        <v>144</v>
      </c>
      <c r="W11" s="209">
        <v>0.5020833333333333</v>
      </c>
      <c r="X11" s="291"/>
      <c r="Y11" s="64"/>
      <c r="Z11" s="84">
        <f>SUM(F11,H11,F14,J11,L11,N11,P11,R11,R12,V11,Y11)</f>
        <v>4601</v>
      </c>
      <c r="AA11" s="340" t="s">
        <v>6</v>
      </c>
      <c r="AB11" s="513">
        <v>18</v>
      </c>
      <c r="AC11" s="35"/>
    </row>
    <row r="12" spans="1:29" ht="12" customHeight="1">
      <c r="A12" s="191"/>
      <c r="B12" s="201" t="s">
        <v>78</v>
      </c>
      <c r="C12" s="133" t="s">
        <v>79</v>
      </c>
      <c r="D12" s="42" t="s">
        <v>80</v>
      </c>
      <c r="E12" s="511" t="s">
        <v>346</v>
      </c>
      <c r="F12" s="94"/>
      <c r="G12" s="103" t="s">
        <v>289</v>
      </c>
      <c r="H12" s="94"/>
      <c r="I12" s="103"/>
      <c r="J12" s="94"/>
      <c r="K12" s="95"/>
      <c r="L12" s="107"/>
      <c r="M12" s="95"/>
      <c r="N12" s="91"/>
      <c r="O12" s="230"/>
      <c r="P12" s="91"/>
      <c r="Q12" s="131" t="s">
        <v>349</v>
      </c>
      <c r="R12" s="160">
        <v>-17</v>
      </c>
      <c r="S12" s="210"/>
      <c r="T12" s="72"/>
      <c r="U12" s="73"/>
      <c r="V12" s="73"/>
      <c r="W12" s="212"/>
      <c r="X12" s="287"/>
      <c r="Y12" s="57"/>
      <c r="Z12" s="81"/>
      <c r="AA12" s="341"/>
      <c r="AB12" s="334">
        <v>18</v>
      </c>
      <c r="AC12" s="35"/>
    </row>
    <row r="13" spans="1:29" ht="12" customHeight="1">
      <c r="A13" s="191"/>
      <c r="B13" s="201"/>
      <c r="C13" s="133"/>
      <c r="D13" s="42"/>
      <c r="E13" s="512" t="s">
        <v>309</v>
      </c>
      <c r="F13" s="96"/>
      <c r="G13" s="230" t="s">
        <v>290</v>
      </c>
      <c r="H13" s="96"/>
      <c r="I13" s="104"/>
      <c r="J13" s="96"/>
      <c r="K13" s="97"/>
      <c r="L13" s="108"/>
      <c r="M13" s="97"/>
      <c r="N13" s="92"/>
      <c r="O13" s="230"/>
      <c r="P13" s="137"/>
      <c r="Q13" s="131"/>
      <c r="R13" s="158"/>
      <c r="S13" s="210"/>
      <c r="T13" s="74"/>
      <c r="U13" s="73"/>
      <c r="V13" s="73"/>
      <c r="W13" s="211"/>
      <c r="X13" s="287"/>
      <c r="Y13" s="63"/>
      <c r="Z13" s="82"/>
      <c r="AA13" s="341"/>
      <c r="AB13" s="334"/>
      <c r="AC13" s="35"/>
    </row>
    <row r="14" spans="1:29" ht="12" customHeight="1">
      <c r="A14" s="191"/>
      <c r="B14" s="200"/>
      <c r="C14" s="307"/>
      <c r="D14" s="49"/>
      <c r="E14" s="242" t="s">
        <v>285</v>
      </c>
      <c r="F14" s="98">
        <v>1800</v>
      </c>
      <c r="G14" s="166" t="s">
        <v>291</v>
      </c>
      <c r="H14" s="98"/>
      <c r="I14" s="105"/>
      <c r="J14" s="98"/>
      <c r="K14" s="99"/>
      <c r="L14" s="109"/>
      <c r="M14" s="99"/>
      <c r="N14" s="93"/>
      <c r="O14" s="230"/>
      <c r="P14" s="93"/>
      <c r="Q14" s="131"/>
      <c r="R14" s="158"/>
      <c r="S14" s="210"/>
      <c r="T14" s="72"/>
      <c r="U14" s="73"/>
      <c r="V14" s="214"/>
      <c r="W14" s="216"/>
      <c r="X14" s="289"/>
      <c r="Y14" s="64"/>
      <c r="Z14" s="84"/>
      <c r="AA14" s="341"/>
      <c r="AB14" s="334"/>
      <c r="AC14" s="35"/>
    </row>
    <row r="15" spans="1:29" ht="12" customHeight="1">
      <c r="A15" s="191"/>
      <c r="B15" s="201"/>
      <c r="C15" s="133"/>
      <c r="D15" s="43"/>
      <c r="E15" s="243" t="s">
        <v>284</v>
      </c>
      <c r="F15" s="94"/>
      <c r="G15" s="105"/>
      <c r="H15" s="94"/>
      <c r="I15" s="103"/>
      <c r="J15" s="94"/>
      <c r="K15" s="95"/>
      <c r="L15" s="107"/>
      <c r="M15" s="95"/>
      <c r="N15" s="91"/>
      <c r="O15" s="230"/>
      <c r="P15" s="91"/>
      <c r="Q15" s="131"/>
      <c r="R15" s="158"/>
      <c r="S15" s="210"/>
      <c r="T15" s="72"/>
      <c r="U15" s="73"/>
      <c r="V15" s="73"/>
      <c r="W15" s="212"/>
      <c r="X15" s="287"/>
      <c r="Y15" s="57"/>
      <c r="Z15" s="81"/>
      <c r="AA15" s="341"/>
      <c r="AB15" s="334"/>
      <c r="AC15" s="35"/>
    </row>
    <row r="16" spans="1:29" ht="12" customHeight="1" thickBot="1">
      <c r="A16" s="191"/>
      <c r="B16" s="245"/>
      <c r="C16" s="264"/>
      <c r="D16" s="246"/>
      <c r="E16" s="244" t="s">
        <v>83</v>
      </c>
      <c r="F16" s="146"/>
      <c r="G16" s="106"/>
      <c r="H16" s="146"/>
      <c r="I16" s="106"/>
      <c r="J16" s="146"/>
      <c r="K16" s="102"/>
      <c r="L16" s="147"/>
      <c r="M16" s="102"/>
      <c r="N16" s="148"/>
      <c r="O16" s="458"/>
      <c r="P16" s="150"/>
      <c r="Q16" s="149"/>
      <c r="R16" s="159"/>
      <c r="S16" s="162"/>
      <c r="T16" s="79"/>
      <c r="U16" s="80"/>
      <c r="V16" s="80"/>
      <c r="W16" s="217"/>
      <c r="X16" s="292"/>
      <c r="Y16" s="152"/>
      <c r="Z16" s="85"/>
      <c r="AA16" s="342"/>
      <c r="AB16" s="335"/>
      <c r="AC16" s="35"/>
    </row>
    <row r="17" spans="1:29" s="225" customFormat="1" ht="12" customHeight="1">
      <c r="A17" s="240"/>
      <c r="B17" s="280" t="s">
        <v>42</v>
      </c>
      <c r="C17" s="307" t="s">
        <v>60</v>
      </c>
      <c r="D17" s="49" t="s">
        <v>85</v>
      </c>
      <c r="E17" s="281" t="s">
        <v>294</v>
      </c>
      <c r="F17" s="98">
        <v>2600</v>
      </c>
      <c r="G17" s="282" t="s">
        <v>304</v>
      </c>
      <c r="H17" s="98">
        <v>300</v>
      </c>
      <c r="I17" s="105"/>
      <c r="J17" s="98"/>
      <c r="K17" s="99"/>
      <c r="L17" s="109"/>
      <c r="M17" s="99" t="s">
        <v>81</v>
      </c>
      <c r="N17" s="93" t="s">
        <v>82</v>
      </c>
      <c r="O17" s="457"/>
      <c r="P17" s="93"/>
      <c r="Q17" s="131" t="s">
        <v>354</v>
      </c>
      <c r="R17" s="158"/>
      <c r="S17" s="207" t="s">
        <v>90</v>
      </c>
      <c r="T17" s="283">
        <v>1.0708333333333333</v>
      </c>
      <c r="U17" s="69">
        <f>T17-S17</f>
        <v>0.7659722222222223</v>
      </c>
      <c r="V17" s="70" t="s">
        <v>91</v>
      </c>
      <c r="W17" s="209">
        <v>0.7</v>
      </c>
      <c r="X17" s="293"/>
      <c r="Y17" s="64">
        <v>-168</v>
      </c>
      <c r="Z17" s="84">
        <f>SUM(F17,F20,H17,H20,J20,L20,N17,P17,R17,R18,V17,Y17)</f>
        <v>4058</v>
      </c>
      <c r="AA17" s="343" t="s">
        <v>7</v>
      </c>
      <c r="AB17" s="513">
        <v>16</v>
      </c>
      <c r="AC17" s="310"/>
    </row>
    <row r="18" spans="1:29" ht="12" customHeight="1">
      <c r="A18" s="191"/>
      <c r="B18" s="201" t="s">
        <v>86</v>
      </c>
      <c r="C18" s="133" t="s">
        <v>49</v>
      </c>
      <c r="D18" s="49" t="s">
        <v>85</v>
      </c>
      <c r="E18" s="232" t="s">
        <v>293</v>
      </c>
      <c r="F18" s="94"/>
      <c r="G18" s="250" t="s">
        <v>305</v>
      </c>
      <c r="H18" s="94"/>
      <c r="I18" s="103"/>
      <c r="J18" s="94"/>
      <c r="K18" s="95"/>
      <c r="L18" s="107"/>
      <c r="M18" s="95" t="s">
        <v>87</v>
      </c>
      <c r="N18" s="91"/>
      <c r="O18" s="230"/>
      <c r="P18" s="91"/>
      <c r="Q18" s="131" t="s">
        <v>351</v>
      </c>
      <c r="R18" s="160">
        <v>-14</v>
      </c>
      <c r="S18" s="210"/>
      <c r="T18" s="74"/>
      <c r="U18" s="73"/>
      <c r="V18" s="73"/>
      <c r="W18" s="212"/>
      <c r="X18" s="287"/>
      <c r="Y18" s="57"/>
      <c r="Z18" s="83"/>
      <c r="AA18" s="344"/>
      <c r="AB18" s="334">
        <v>16</v>
      </c>
      <c r="AC18" s="35"/>
    </row>
    <row r="19" spans="1:29" ht="12" customHeight="1">
      <c r="A19" s="191"/>
      <c r="B19" s="201"/>
      <c r="C19" s="133"/>
      <c r="D19" s="43"/>
      <c r="E19" s="233" t="s">
        <v>292</v>
      </c>
      <c r="F19" s="96"/>
      <c r="G19" s="251" t="s">
        <v>291</v>
      </c>
      <c r="H19" s="96"/>
      <c r="I19" s="104"/>
      <c r="J19" s="96"/>
      <c r="K19" s="97"/>
      <c r="L19" s="108"/>
      <c r="M19" s="97"/>
      <c r="N19" s="92"/>
      <c r="O19" s="230"/>
      <c r="P19" s="137"/>
      <c r="Q19" s="131"/>
      <c r="R19" s="158"/>
      <c r="S19" s="210"/>
      <c r="T19" s="74"/>
      <c r="U19" s="73"/>
      <c r="V19" s="73"/>
      <c r="W19" s="212"/>
      <c r="X19" s="287"/>
      <c r="Y19" s="57"/>
      <c r="Z19" s="82"/>
      <c r="AA19" s="344"/>
      <c r="AB19" s="334"/>
      <c r="AC19" s="35"/>
    </row>
    <row r="20" spans="1:29" ht="12" customHeight="1">
      <c r="A20" s="191"/>
      <c r="B20" s="200"/>
      <c r="C20" s="307"/>
      <c r="D20" s="49"/>
      <c r="E20" s="241" t="s">
        <v>296</v>
      </c>
      <c r="F20" s="98">
        <v>1100</v>
      </c>
      <c r="G20" s="105" t="s">
        <v>297</v>
      </c>
      <c r="H20" s="98">
        <v>300</v>
      </c>
      <c r="I20" s="105" t="s">
        <v>89</v>
      </c>
      <c r="J20" s="98">
        <v>-50</v>
      </c>
      <c r="K20" s="99" t="s">
        <v>88</v>
      </c>
      <c r="L20" s="109">
        <v>-10</v>
      </c>
      <c r="M20" s="99"/>
      <c r="N20" s="93"/>
      <c r="O20" s="230"/>
      <c r="P20" s="93"/>
      <c r="Q20" s="131"/>
      <c r="R20" s="158"/>
      <c r="S20" s="210"/>
      <c r="T20" s="72"/>
      <c r="U20" s="73"/>
      <c r="V20" s="73"/>
      <c r="W20" s="212"/>
      <c r="X20" s="287"/>
      <c r="Y20" s="64"/>
      <c r="Z20" s="84"/>
      <c r="AA20" s="344"/>
      <c r="AB20" s="334"/>
      <c r="AC20" s="35"/>
    </row>
    <row r="21" spans="1:29" ht="12" customHeight="1">
      <c r="A21" s="191"/>
      <c r="B21" s="201"/>
      <c r="C21" s="133"/>
      <c r="D21" s="42"/>
      <c r="E21" s="140" t="s">
        <v>295</v>
      </c>
      <c r="F21" s="94"/>
      <c r="G21" s="103" t="s">
        <v>298</v>
      </c>
      <c r="H21" s="94"/>
      <c r="I21" s="103"/>
      <c r="J21" s="94"/>
      <c r="K21" s="95"/>
      <c r="L21" s="107"/>
      <c r="M21" s="95"/>
      <c r="N21" s="91"/>
      <c r="O21" s="230"/>
      <c r="P21" s="91"/>
      <c r="Q21" s="131"/>
      <c r="R21" s="158"/>
      <c r="S21" s="210"/>
      <c r="T21" s="72"/>
      <c r="U21" s="73"/>
      <c r="V21" s="73"/>
      <c r="W21" s="212"/>
      <c r="X21" s="287"/>
      <c r="Y21" s="57"/>
      <c r="Z21" s="81"/>
      <c r="AA21" s="344"/>
      <c r="AB21" s="334"/>
      <c r="AC21" s="35"/>
    </row>
    <row r="22" spans="1:29" ht="12" customHeight="1" thickBot="1">
      <c r="A22" s="191"/>
      <c r="B22" s="199"/>
      <c r="C22" s="264"/>
      <c r="D22" s="128"/>
      <c r="E22" s="247"/>
      <c r="F22" s="147"/>
      <c r="G22" s="106" t="s">
        <v>299</v>
      </c>
      <c r="H22" s="146"/>
      <c r="I22" s="106"/>
      <c r="J22" s="146"/>
      <c r="K22" s="102"/>
      <c r="L22" s="147"/>
      <c r="M22" s="102"/>
      <c r="N22" s="148"/>
      <c r="O22" s="102"/>
      <c r="P22" s="148"/>
      <c r="Q22" s="149"/>
      <c r="R22" s="159"/>
      <c r="S22" s="162"/>
      <c r="T22" s="79"/>
      <c r="U22" s="80"/>
      <c r="V22" s="80"/>
      <c r="W22" s="217"/>
      <c r="X22" s="292"/>
      <c r="Y22" s="152"/>
      <c r="Z22" s="85"/>
      <c r="AA22" s="345"/>
      <c r="AB22" s="335"/>
      <c r="AC22" s="35"/>
    </row>
    <row r="23" spans="1:29" ht="12" customHeight="1">
      <c r="A23" s="191"/>
      <c r="B23" s="200" t="s">
        <v>92</v>
      </c>
      <c r="C23" s="307" t="s">
        <v>62</v>
      </c>
      <c r="D23" s="49" t="s">
        <v>93</v>
      </c>
      <c r="E23" s="58" t="s">
        <v>301</v>
      </c>
      <c r="F23" s="98">
        <v>1900</v>
      </c>
      <c r="G23" s="294" t="s">
        <v>306</v>
      </c>
      <c r="H23" s="98">
        <v>240</v>
      </c>
      <c r="I23" s="105"/>
      <c r="J23" s="98"/>
      <c r="K23" s="99" t="s">
        <v>347</v>
      </c>
      <c r="L23" s="109">
        <v>-10</v>
      </c>
      <c r="M23" s="99"/>
      <c r="N23" s="93"/>
      <c r="O23" s="457"/>
      <c r="P23" s="93"/>
      <c r="Q23" s="131" t="s">
        <v>354</v>
      </c>
      <c r="R23" s="158"/>
      <c r="S23" s="207" t="s">
        <v>94</v>
      </c>
      <c r="T23" s="71" t="s">
        <v>95</v>
      </c>
      <c r="U23" s="69">
        <f>T23-S23</f>
        <v>0.49375</v>
      </c>
      <c r="V23" s="70" t="s">
        <v>145</v>
      </c>
      <c r="W23" s="209">
        <v>0.4354166666666666</v>
      </c>
      <c r="X23" s="293"/>
      <c r="Y23" s="64"/>
      <c r="Z23" s="84">
        <f>SUM(F23,H23,L23,F25,H25)</f>
        <v>3690</v>
      </c>
      <c r="AA23" s="346" t="s">
        <v>8</v>
      </c>
      <c r="AB23" s="513">
        <v>15</v>
      </c>
      <c r="AC23" s="35"/>
    </row>
    <row r="24" spans="1:29" ht="12" customHeight="1">
      <c r="A24" s="191"/>
      <c r="B24" s="201" t="s">
        <v>99</v>
      </c>
      <c r="C24" s="133" t="s">
        <v>56</v>
      </c>
      <c r="D24" s="42" t="s">
        <v>100</v>
      </c>
      <c r="E24" s="60" t="s">
        <v>300</v>
      </c>
      <c r="F24" s="96"/>
      <c r="G24" s="252" t="s">
        <v>307</v>
      </c>
      <c r="H24" s="96"/>
      <c r="I24" s="104"/>
      <c r="J24" s="96"/>
      <c r="K24" s="97"/>
      <c r="L24" s="92"/>
      <c r="M24" s="97"/>
      <c r="N24" s="92"/>
      <c r="O24" s="230"/>
      <c r="P24" s="137"/>
      <c r="Q24" s="131" t="s">
        <v>352</v>
      </c>
      <c r="R24" s="158"/>
      <c r="S24" s="210"/>
      <c r="T24" s="74"/>
      <c r="U24" s="73"/>
      <c r="V24" s="73"/>
      <c r="W24" s="212"/>
      <c r="X24" s="287"/>
      <c r="Y24" s="57"/>
      <c r="Z24" s="82"/>
      <c r="AA24" s="347"/>
      <c r="AB24" s="334">
        <v>15</v>
      </c>
      <c r="AC24" s="35"/>
    </row>
    <row r="25" spans="1:29" ht="12" customHeight="1" thickBot="1">
      <c r="A25" s="191"/>
      <c r="B25" s="200"/>
      <c r="C25" s="307"/>
      <c r="D25" s="49"/>
      <c r="E25" s="248" t="s">
        <v>303</v>
      </c>
      <c r="F25" s="98">
        <v>1500</v>
      </c>
      <c r="G25" s="105" t="s">
        <v>308</v>
      </c>
      <c r="H25" s="98">
        <v>60</v>
      </c>
      <c r="I25" s="105"/>
      <c r="J25" s="98"/>
      <c r="K25" s="99"/>
      <c r="L25" s="93"/>
      <c r="M25" s="99"/>
      <c r="N25" s="93"/>
      <c r="O25" s="230"/>
      <c r="P25" s="93"/>
      <c r="Q25" s="131"/>
      <c r="R25" s="158"/>
      <c r="S25" s="210"/>
      <c r="T25" s="74"/>
      <c r="U25" s="73"/>
      <c r="V25" s="214"/>
      <c r="W25" s="216"/>
      <c r="X25" s="289"/>
      <c r="Y25" s="64"/>
      <c r="Z25" s="84"/>
      <c r="AA25" s="346"/>
      <c r="AB25" s="334"/>
      <c r="AC25" s="35"/>
    </row>
    <row r="26" spans="1:29" ht="12" customHeight="1" thickBot="1">
      <c r="A26" s="191"/>
      <c r="B26" s="205"/>
      <c r="C26" s="264"/>
      <c r="D26" s="44"/>
      <c r="E26" s="249" t="s">
        <v>302</v>
      </c>
      <c r="F26" s="150"/>
      <c r="G26" s="106"/>
      <c r="H26" s="150"/>
      <c r="I26" s="106"/>
      <c r="J26" s="146"/>
      <c r="K26" s="102"/>
      <c r="L26" s="148"/>
      <c r="M26" s="102"/>
      <c r="N26" s="148"/>
      <c r="O26" s="458"/>
      <c r="P26" s="148"/>
      <c r="Q26" s="149"/>
      <c r="R26" s="159"/>
      <c r="S26" s="162"/>
      <c r="T26" s="79"/>
      <c r="U26" s="80"/>
      <c r="V26" s="80"/>
      <c r="W26" s="217"/>
      <c r="X26" s="292"/>
      <c r="Y26" s="154"/>
      <c r="Z26" s="85"/>
      <c r="AA26" s="348"/>
      <c r="AB26" s="335"/>
      <c r="AC26" s="35"/>
    </row>
    <row r="27" spans="1:29" ht="12" customHeight="1">
      <c r="A27" s="191"/>
      <c r="B27" s="200" t="s">
        <v>20</v>
      </c>
      <c r="C27" s="307" t="s">
        <v>63</v>
      </c>
      <c r="D27" s="49" t="s">
        <v>96</v>
      </c>
      <c r="E27" s="58" t="s">
        <v>355</v>
      </c>
      <c r="F27" s="98">
        <v>2500</v>
      </c>
      <c r="G27" s="105" t="s">
        <v>310</v>
      </c>
      <c r="H27" s="98">
        <v>300</v>
      </c>
      <c r="I27" s="105" t="s">
        <v>124</v>
      </c>
      <c r="J27" s="98">
        <v>-50</v>
      </c>
      <c r="K27" s="99"/>
      <c r="L27" s="109"/>
      <c r="M27" s="99"/>
      <c r="N27" s="93"/>
      <c r="O27" s="457"/>
      <c r="P27" s="93"/>
      <c r="Q27" s="161"/>
      <c r="R27" s="158"/>
      <c r="S27" s="207" t="s">
        <v>97</v>
      </c>
      <c r="T27" s="68">
        <v>1.0708333333333333</v>
      </c>
      <c r="U27" s="69">
        <f>T27-S27</f>
        <v>0.7409722222222221</v>
      </c>
      <c r="V27" s="219" t="s">
        <v>143</v>
      </c>
      <c r="W27" s="220">
        <v>0.6993055555555556</v>
      </c>
      <c r="X27" s="284" t="s">
        <v>109</v>
      </c>
      <c r="Y27" s="64">
        <v>-158</v>
      </c>
      <c r="Z27" s="84">
        <f>SUM(F27,H27,F30,H30,J27,J30,Y27)</f>
        <v>3582</v>
      </c>
      <c r="AA27" s="349" t="s">
        <v>9</v>
      </c>
      <c r="AB27" s="513">
        <v>14</v>
      </c>
      <c r="AC27" s="35"/>
    </row>
    <row r="28" spans="1:29" ht="12" customHeight="1">
      <c r="A28" s="191"/>
      <c r="B28" s="201"/>
      <c r="C28" s="133"/>
      <c r="D28" s="42"/>
      <c r="E28" s="59" t="s">
        <v>356</v>
      </c>
      <c r="F28" s="94"/>
      <c r="G28" s="103" t="s">
        <v>290</v>
      </c>
      <c r="H28" s="94"/>
      <c r="I28" s="103"/>
      <c r="J28" s="94"/>
      <c r="K28" s="95"/>
      <c r="L28" s="107"/>
      <c r="M28" s="95"/>
      <c r="N28" s="91"/>
      <c r="O28" s="230"/>
      <c r="P28" s="91"/>
      <c r="Q28" s="131"/>
      <c r="R28" s="158"/>
      <c r="S28" s="210"/>
      <c r="T28" s="72"/>
      <c r="U28" s="73"/>
      <c r="V28" s="73"/>
      <c r="W28" s="212"/>
      <c r="X28" s="287"/>
      <c r="Y28" s="57"/>
      <c r="Z28" s="81"/>
      <c r="AA28" s="350"/>
      <c r="AB28" s="334"/>
      <c r="AC28" s="35"/>
    </row>
    <row r="29" spans="1:29" ht="12" customHeight="1">
      <c r="A29" s="191"/>
      <c r="B29" s="201"/>
      <c r="C29" s="133"/>
      <c r="D29" s="43"/>
      <c r="E29" s="60" t="s">
        <v>357</v>
      </c>
      <c r="F29" s="96"/>
      <c r="G29" s="104" t="s">
        <v>291</v>
      </c>
      <c r="H29" s="96"/>
      <c r="I29" s="104"/>
      <c r="J29" s="96"/>
      <c r="K29" s="97"/>
      <c r="L29" s="108"/>
      <c r="M29" s="97"/>
      <c r="N29" s="92"/>
      <c r="O29" s="230"/>
      <c r="P29" s="137"/>
      <c r="Q29" s="131"/>
      <c r="R29" s="158"/>
      <c r="S29" s="210"/>
      <c r="T29" s="74"/>
      <c r="U29" s="73"/>
      <c r="V29" s="73"/>
      <c r="W29" s="212"/>
      <c r="X29" s="287"/>
      <c r="Y29" s="57"/>
      <c r="Z29" s="82"/>
      <c r="AA29" s="350"/>
      <c r="AB29" s="334"/>
      <c r="AC29" s="35"/>
    </row>
    <row r="30" spans="1:29" ht="12" customHeight="1">
      <c r="A30" s="191"/>
      <c r="B30" s="200"/>
      <c r="C30" s="307"/>
      <c r="D30" s="49"/>
      <c r="E30" s="58" t="s">
        <v>311</v>
      </c>
      <c r="F30" s="98">
        <v>800</v>
      </c>
      <c r="G30" s="105" t="s">
        <v>313</v>
      </c>
      <c r="H30" s="98">
        <v>240</v>
      </c>
      <c r="I30" s="105" t="s">
        <v>98</v>
      </c>
      <c r="J30" s="98">
        <v>-50</v>
      </c>
      <c r="K30" s="99"/>
      <c r="L30" s="109"/>
      <c r="M30" s="99"/>
      <c r="N30" s="93"/>
      <c r="O30" s="230"/>
      <c r="P30" s="93"/>
      <c r="Q30" s="131"/>
      <c r="R30" s="158"/>
      <c r="S30" s="210"/>
      <c r="T30" s="72"/>
      <c r="U30" s="73"/>
      <c r="V30" s="73"/>
      <c r="W30" s="212"/>
      <c r="X30" s="287"/>
      <c r="Y30" s="64"/>
      <c r="Z30" s="84"/>
      <c r="AA30" s="349"/>
      <c r="AB30" s="334"/>
      <c r="AC30" s="35"/>
    </row>
    <row r="31" spans="1:29" ht="12" customHeight="1" thickBot="1">
      <c r="A31" s="191"/>
      <c r="B31" s="199"/>
      <c r="C31" s="264"/>
      <c r="D31" s="44"/>
      <c r="E31" s="106"/>
      <c r="F31" s="146"/>
      <c r="G31" s="106" t="s">
        <v>312</v>
      </c>
      <c r="H31" s="146" t="s">
        <v>55</v>
      </c>
      <c r="I31" s="106"/>
      <c r="J31" s="146"/>
      <c r="K31" s="102"/>
      <c r="L31" s="147"/>
      <c r="M31" s="102"/>
      <c r="N31" s="148"/>
      <c r="O31" s="458"/>
      <c r="P31" s="148"/>
      <c r="Q31" s="149"/>
      <c r="R31" s="159"/>
      <c r="S31" s="162"/>
      <c r="T31" s="163"/>
      <c r="U31" s="80"/>
      <c r="V31" s="80"/>
      <c r="W31" s="217"/>
      <c r="X31" s="292"/>
      <c r="Y31" s="152"/>
      <c r="Z31" s="164"/>
      <c r="AA31" s="351"/>
      <c r="AB31" s="335"/>
      <c r="AC31" s="35"/>
    </row>
    <row r="32" spans="1:29" ht="12" customHeight="1">
      <c r="A32" s="191"/>
      <c r="B32" s="200" t="s">
        <v>31</v>
      </c>
      <c r="C32" s="307" t="s">
        <v>101</v>
      </c>
      <c r="D32" s="49" t="s">
        <v>102</v>
      </c>
      <c r="E32" s="58" t="s">
        <v>314</v>
      </c>
      <c r="F32" s="98">
        <v>1900</v>
      </c>
      <c r="G32" s="105" t="s">
        <v>103</v>
      </c>
      <c r="H32" s="98">
        <v>180</v>
      </c>
      <c r="I32" s="105"/>
      <c r="J32" s="98"/>
      <c r="K32" s="99"/>
      <c r="L32" s="109"/>
      <c r="M32" s="99"/>
      <c r="N32" s="93"/>
      <c r="O32" s="457"/>
      <c r="P32" s="93"/>
      <c r="Q32" s="131"/>
      <c r="R32" s="158"/>
      <c r="S32" s="207" t="s">
        <v>108</v>
      </c>
      <c r="T32" s="68">
        <v>1.1791666666666667</v>
      </c>
      <c r="U32" s="69">
        <f>T32-S32</f>
        <v>0.8548611111111111</v>
      </c>
      <c r="V32" s="69" t="s">
        <v>110</v>
      </c>
      <c r="W32" s="218">
        <v>0.7958333333333334</v>
      </c>
      <c r="X32" s="284" t="s">
        <v>111</v>
      </c>
      <c r="Y32" s="56">
        <v>-750</v>
      </c>
      <c r="Z32" s="84">
        <f>SUM(F32,F35,H32,H35,L35,L36,Y32)</f>
        <v>2980</v>
      </c>
      <c r="AA32" s="514" t="s">
        <v>10</v>
      </c>
      <c r="AB32" s="513">
        <v>13</v>
      </c>
      <c r="AC32" s="35"/>
    </row>
    <row r="33" spans="1:29" ht="12" customHeight="1">
      <c r="A33" s="191"/>
      <c r="B33" s="201" t="s">
        <v>30</v>
      </c>
      <c r="C33" s="133" t="s">
        <v>63</v>
      </c>
      <c r="D33" s="42" t="s">
        <v>102</v>
      </c>
      <c r="E33" s="59" t="s">
        <v>315</v>
      </c>
      <c r="F33" s="94"/>
      <c r="G33" s="103"/>
      <c r="H33" s="94"/>
      <c r="I33" s="103"/>
      <c r="J33" s="94"/>
      <c r="K33" s="95"/>
      <c r="L33" s="107"/>
      <c r="M33" s="95"/>
      <c r="N33" s="91"/>
      <c r="O33" s="230"/>
      <c r="P33" s="91"/>
      <c r="Q33" s="131"/>
      <c r="R33" s="158"/>
      <c r="S33" s="210"/>
      <c r="T33" s="72"/>
      <c r="U33" s="73"/>
      <c r="V33" s="73"/>
      <c r="W33" s="212"/>
      <c r="X33" s="287"/>
      <c r="Y33" s="57"/>
      <c r="Z33" s="81"/>
      <c r="AA33" s="350"/>
      <c r="AB33" s="334">
        <v>13</v>
      </c>
      <c r="AC33" s="35"/>
    </row>
    <row r="34" spans="1:29" ht="12" customHeight="1">
      <c r="A34" s="191"/>
      <c r="B34" s="201"/>
      <c r="C34" s="133"/>
      <c r="D34" s="43"/>
      <c r="E34" s="89"/>
      <c r="F34" s="96"/>
      <c r="G34" s="104"/>
      <c r="H34" s="96"/>
      <c r="I34" s="104"/>
      <c r="J34" s="96"/>
      <c r="K34" s="97"/>
      <c r="L34" s="108"/>
      <c r="M34" s="97"/>
      <c r="N34" s="92"/>
      <c r="O34" s="230"/>
      <c r="P34" s="137"/>
      <c r="Q34" s="131"/>
      <c r="R34" s="158"/>
      <c r="S34" s="210"/>
      <c r="T34" s="74"/>
      <c r="U34" s="73"/>
      <c r="V34" s="73"/>
      <c r="W34" s="212"/>
      <c r="X34" s="287"/>
      <c r="Y34" s="63"/>
      <c r="Z34" s="82"/>
      <c r="AA34" s="350"/>
      <c r="AB34" s="334"/>
      <c r="AC34" s="35"/>
    </row>
    <row r="35" spans="1:29" ht="12" customHeight="1">
      <c r="A35" s="191"/>
      <c r="B35" s="200"/>
      <c r="C35" s="307"/>
      <c r="D35" s="49"/>
      <c r="E35" s="58" t="s">
        <v>316</v>
      </c>
      <c r="F35" s="98">
        <v>1500</v>
      </c>
      <c r="G35" s="105" t="s">
        <v>104</v>
      </c>
      <c r="H35" s="98">
        <v>180</v>
      </c>
      <c r="I35" s="105"/>
      <c r="J35" s="98"/>
      <c r="K35" s="99" t="s">
        <v>105</v>
      </c>
      <c r="L35" s="109">
        <v>-30</v>
      </c>
      <c r="M35" s="99"/>
      <c r="N35" s="93"/>
      <c r="O35" s="230"/>
      <c r="P35" s="93"/>
      <c r="Q35" s="131"/>
      <c r="R35" s="158"/>
      <c r="S35" s="210"/>
      <c r="T35" s="72"/>
      <c r="U35" s="73"/>
      <c r="V35" s="73"/>
      <c r="W35" s="212"/>
      <c r="X35" s="287"/>
      <c r="Y35" s="64"/>
      <c r="Z35" s="84"/>
      <c r="AA35" s="350"/>
      <c r="AB35" s="334"/>
      <c r="AC35" s="35"/>
    </row>
    <row r="36" spans="1:29" ht="12" customHeight="1">
      <c r="A36" s="191"/>
      <c r="B36" s="201"/>
      <c r="C36" s="133"/>
      <c r="D36" s="42"/>
      <c r="E36" s="59" t="s">
        <v>317</v>
      </c>
      <c r="F36" s="94"/>
      <c r="G36" s="103"/>
      <c r="H36" s="94"/>
      <c r="I36" s="103"/>
      <c r="J36" s="94"/>
      <c r="K36" s="95" t="s">
        <v>106</v>
      </c>
      <c r="L36" s="107"/>
      <c r="M36" s="95"/>
      <c r="N36" s="91"/>
      <c r="O36" s="230"/>
      <c r="P36" s="91"/>
      <c r="Q36" s="131"/>
      <c r="R36" s="158"/>
      <c r="S36" s="210"/>
      <c r="T36" s="72"/>
      <c r="U36" s="73"/>
      <c r="V36" s="73"/>
      <c r="W36" s="212"/>
      <c r="X36" s="287"/>
      <c r="Y36" s="57"/>
      <c r="Z36" s="81"/>
      <c r="AA36" s="350"/>
      <c r="AB36" s="334"/>
      <c r="AC36" s="35"/>
    </row>
    <row r="37" spans="1:29" ht="12" customHeight="1" thickBot="1">
      <c r="A37" s="191"/>
      <c r="B37" s="199"/>
      <c r="C37" s="264"/>
      <c r="D37" s="44"/>
      <c r="E37" s="90"/>
      <c r="F37" s="101"/>
      <c r="G37" s="106"/>
      <c r="H37" s="101"/>
      <c r="I37" s="106"/>
      <c r="J37" s="101"/>
      <c r="K37" s="102" t="s">
        <v>107</v>
      </c>
      <c r="L37" s="18"/>
      <c r="M37" s="102"/>
      <c r="N37" s="13"/>
      <c r="O37" s="458"/>
      <c r="P37" s="13"/>
      <c r="Q37" s="149"/>
      <c r="R37" s="159"/>
      <c r="S37" s="162"/>
      <c r="T37" s="79"/>
      <c r="U37" s="80"/>
      <c r="V37" s="80"/>
      <c r="W37" s="217"/>
      <c r="X37" s="292"/>
      <c r="Y37" s="67"/>
      <c r="Z37" s="85"/>
      <c r="AA37" s="351"/>
      <c r="AB37" s="335"/>
      <c r="AC37" s="35"/>
    </row>
    <row r="38" spans="1:28" ht="12" customHeight="1">
      <c r="A38" s="22"/>
      <c r="B38" s="31" t="s">
        <v>361</v>
      </c>
      <c r="C38" s="32"/>
      <c r="D38" s="30"/>
      <c r="E38" s="309" t="s">
        <v>362</v>
      </c>
      <c r="AA38" s="20"/>
      <c r="AB38" s="20"/>
    </row>
    <row r="39" spans="1:6" ht="12" customHeight="1">
      <c r="A39" s="22"/>
      <c r="B39" s="31" t="s">
        <v>36</v>
      </c>
      <c r="C39" s="32"/>
      <c r="D39" s="308"/>
      <c r="E39" s="8" t="s">
        <v>363</v>
      </c>
      <c r="F39" s="35"/>
    </row>
    <row r="40" spans="1:6" ht="12" customHeight="1">
      <c r="A40" s="22"/>
      <c r="B40" s="31" t="s">
        <v>37</v>
      </c>
      <c r="C40" s="32"/>
      <c r="D40" s="308"/>
      <c r="E40" s="8" t="s">
        <v>364</v>
      </c>
      <c r="F40" s="35"/>
    </row>
    <row r="41" spans="1:6" ht="12" customHeight="1">
      <c r="A41" s="22"/>
      <c r="B41" s="31" t="s">
        <v>38</v>
      </c>
      <c r="C41" s="32"/>
      <c r="D41" s="308"/>
      <c r="E41" s="8" t="s">
        <v>365</v>
      </c>
      <c r="F41" s="35"/>
    </row>
    <row r="42" spans="1:6" ht="12" customHeight="1">
      <c r="A42" s="22"/>
      <c r="B42" s="31" t="s">
        <v>39</v>
      </c>
      <c r="C42" s="32"/>
      <c r="D42" s="308"/>
      <c r="E42" s="8" t="s">
        <v>366</v>
      </c>
      <c r="F42" s="35"/>
    </row>
    <row r="43" spans="2:5" ht="12" customHeight="1">
      <c r="B43" s="22" t="s">
        <v>40</v>
      </c>
      <c r="E43" s="15" t="s">
        <v>367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PageLayoutView="0" workbookViewId="0" topLeftCell="A1">
      <selection activeCell="W32" sqref="W32"/>
    </sheetView>
  </sheetViews>
  <sheetFormatPr defaultColWidth="9.00390625" defaultRowHeight="12.75"/>
  <cols>
    <col min="1" max="1" width="3.25390625" style="35" customWidth="1"/>
    <col min="2" max="2" width="14.375" style="22" customWidth="1"/>
    <col min="3" max="3" width="5.00390625" style="22" bestFit="1" customWidth="1"/>
    <col min="4" max="4" width="13.625" style="22" customWidth="1"/>
    <col min="5" max="5" width="18.625" style="22" customWidth="1"/>
    <col min="6" max="6" width="4.75390625" style="22" customWidth="1"/>
    <col min="7" max="7" width="10.125" style="22" bestFit="1" customWidth="1"/>
    <col min="8" max="8" width="3.75390625" style="30" customWidth="1"/>
    <col min="9" max="9" width="10.125" style="22" customWidth="1"/>
    <col min="10" max="10" width="3.25390625" style="32" customWidth="1"/>
    <col min="11" max="11" width="8.125" style="22" customWidth="1"/>
    <col min="12" max="12" width="3.375" style="30" customWidth="1"/>
    <col min="13" max="13" width="4.875" style="22" customWidth="1"/>
    <col min="14" max="14" width="3.25390625" style="30" customWidth="1"/>
    <col min="15" max="15" width="3.375" style="22" customWidth="1"/>
    <col min="16" max="16" width="3.625" style="22" customWidth="1"/>
    <col min="17" max="17" width="8.875" style="22" customWidth="1"/>
    <col min="18" max="18" width="3.625" style="22" bestFit="1" customWidth="1"/>
    <col min="19" max="19" width="6.25390625" style="22" customWidth="1"/>
    <col min="20" max="20" width="6.125" style="31" customWidth="1"/>
    <col min="21" max="21" width="5.25390625" style="30" customWidth="1"/>
    <col min="22" max="22" width="9.25390625" style="33" customWidth="1"/>
    <col min="23" max="23" width="5.25390625" style="33" customWidth="1"/>
    <col min="24" max="24" width="3.875" style="33" customWidth="1"/>
    <col min="25" max="25" width="3.625" style="30" bestFit="1" customWidth="1"/>
    <col min="26" max="26" width="5.625" style="30" customWidth="1"/>
    <col min="27" max="27" width="4.375" style="30" customWidth="1"/>
    <col min="28" max="28" width="6.25390625" style="30" customWidth="1"/>
    <col min="29" max="16384" width="9.125" style="22" customWidth="1"/>
  </cols>
  <sheetData>
    <row r="1" spans="2:5" ht="12.75">
      <c r="B1" s="23"/>
      <c r="C1" s="23"/>
      <c r="D1" s="23"/>
      <c r="E1" s="23"/>
    </row>
    <row r="2" spans="1:29" ht="12.75">
      <c r="A2" s="22"/>
      <c r="B2" s="22" t="s">
        <v>65</v>
      </c>
      <c r="F2" s="23"/>
      <c r="G2" s="23"/>
      <c r="H2" s="24"/>
      <c r="I2" s="23"/>
      <c r="J2" s="25"/>
      <c r="K2" s="23"/>
      <c r="L2" s="24"/>
      <c r="M2" s="23"/>
      <c r="N2" s="24"/>
      <c r="O2" s="23"/>
      <c r="P2" s="23"/>
      <c r="Q2" s="23"/>
      <c r="R2" s="23"/>
      <c r="T2" s="26"/>
      <c r="U2" s="24"/>
      <c r="V2" s="27"/>
      <c r="W2" s="27"/>
      <c r="X2" s="27"/>
      <c r="Y2" s="24"/>
      <c r="Z2" s="24"/>
      <c r="AA2" s="24"/>
      <c r="AB2" s="24"/>
      <c r="AC2" s="23"/>
    </row>
    <row r="3" spans="1:28" ht="15">
      <c r="A3" s="22"/>
      <c r="B3" s="28" t="s">
        <v>117</v>
      </c>
      <c r="C3" s="28"/>
      <c r="D3" s="28"/>
      <c r="E3" s="28"/>
      <c r="F3" s="29"/>
      <c r="G3" s="29"/>
      <c r="H3" s="27"/>
      <c r="I3" s="29"/>
      <c r="J3" s="25"/>
      <c r="K3" s="29"/>
      <c r="L3" s="27"/>
      <c r="M3" s="29"/>
      <c r="N3" s="27"/>
      <c r="O3" s="29"/>
      <c r="P3" s="29"/>
      <c r="Q3" s="132"/>
      <c r="R3" s="29"/>
      <c r="S3" s="27"/>
      <c r="T3" s="26"/>
      <c r="U3" s="24"/>
      <c r="V3" s="27"/>
      <c r="W3" s="27"/>
      <c r="X3" s="27"/>
      <c r="Y3" s="27"/>
      <c r="Z3" s="27"/>
      <c r="AA3" s="127"/>
      <c r="AB3" s="22"/>
    </row>
    <row r="4" spans="1:28" ht="13.5" thickBot="1">
      <c r="A4" s="110"/>
      <c r="B4" s="123" t="s">
        <v>0</v>
      </c>
      <c r="C4" s="47"/>
      <c r="D4" s="50" t="s">
        <v>29</v>
      </c>
      <c r="E4" s="38" t="s">
        <v>66</v>
      </c>
      <c r="F4" s="52" t="s">
        <v>4</v>
      </c>
      <c r="G4" s="51" t="s">
        <v>64</v>
      </c>
      <c r="H4" s="52" t="s">
        <v>4</v>
      </c>
      <c r="I4" s="51" t="s">
        <v>325</v>
      </c>
      <c r="J4" s="53" t="s">
        <v>4</v>
      </c>
      <c r="K4" s="51" t="s">
        <v>326</v>
      </c>
      <c r="L4" s="52" t="s">
        <v>4</v>
      </c>
      <c r="M4" s="54" t="s">
        <v>17</v>
      </c>
      <c r="N4" s="52" t="s">
        <v>4</v>
      </c>
      <c r="O4" s="51" t="s">
        <v>18</v>
      </c>
      <c r="P4" s="52" t="s">
        <v>4</v>
      </c>
      <c r="Q4" s="155" t="s">
        <v>72</v>
      </c>
      <c r="R4" s="264" t="s">
        <v>4</v>
      </c>
      <c r="S4" s="54" t="s">
        <v>3</v>
      </c>
      <c r="T4" s="36" t="s">
        <v>2</v>
      </c>
      <c r="U4" s="37" t="s">
        <v>26</v>
      </c>
      <c r="V4" s="37" t="s">
        <v>74</v>
      </c>
      <c r="W4" s="37" t="s">
        <v>202</v>
      </c>
      <c r="X4" s="139" t="s">
        <v>275</v>
      </c>
      <c r="Y4" s="55" t="s">
        <v>4</v>
      </c>
      <c r="Z4" s="54" t="s">
        <v>1</v>
      </c>
      <c r="AA4" s="37" t="s">
        <v>27</v>
      </c>
      <c r="AB4" s="311" t="s">
        <v>279</v>
      </c>
    </row>
    <row r="5" spans="1:29" ht="12.75">
      <c r="A5" s="110"/>
      <c r="B5" s="126" t="s">
        <v>112</v>
      </c>
      <c r="C5" s="48" t="s">
        <v>113</v>
      </c>
      <c r="D5" s="40" t="s">
        <v>114</v>
      </c>
      <c r="E5" s="508" t="s">
        <v>334</v>
      </c>
      <c r="F5" s="98">
        <v>1800</v>
      </c>
      <c r="G5" s="105" t="s">
        <v>340</v>
      </c>
      <c r="H5" s="98">
        <v>120</v>
      </c>
      <c r="I5" s="263" t="s">
        <v>332</v>
      </c>
      <c r="J5" s="98">
        <v>-50</v>
      </c>
      <c r="K5" s="99" t="s">
        <v>122</v>
      </c>
      <c r="L5" s="109">
        <v>-20</v>
      </c>
      <c r="M5" s="99"/>
      <c r="N5" s="93"/>
      <c r="O5" s="99"/>
      <c r="P5" s="93"/>
      <c r="Q5" s="265"/>
      <c r="R5" s="267"/>
      <c r="S5" s="58" t="s">
        <v>120</v>
      </c>
      <c r="T5" s="75">
        <v>0.90625</v>
      </c>
      <c r="U5" s="76">
        <f>T5-S5</f>
        <v>0.4756944444444444</v>
      </c>
      <c r="V5" s="77" t="s">
        <v>121</v>
      </c>
      <c r="W5" s="489">
        <v>0.4222222222222222</v>
      </c>
      <c r="X5" s="490"/>
      <c r="Y5" s="272">
        <v>-8</v>
      </c>
      <c r="Z5" s="84">
        <f>SUM(F5,F7,H5,H7,J5,L5,L7,N5,P5,R5,R6,Y5)</f>
        <v>3362</v>
      </c>
      <c r="AA5" s="312" t="s">
        <v>5</v>
      </c>
      <c r="AB5" s="331">
        <v>18</v>
      </c>
      <c r="AC5" s="35"/>
    </row>
    <row r="6" spans="1:29" ht="12.75">
      <c r="A6" s="110"/>
      <c r="B6" s="122" t="s">
        <v>115</v>
      </c>
      <c r="C6" s="45" t="s">
        <v>61</v>
      </c>
      <c r="D6" s="40" t="s">
        <v>114</v>
      </c>
      <c r="E6" s="509" t="s">
        <v>335</v>
      </c>
      <c r="F6" s="96"/>
      <c r="G6" s="104"/>
      <c r="H6" s="96"/>
      <c r="I6" s="104"/>
      <c r="J6" s="96"/>
      <c r="K6" s="97" t="s">
        <v>123</v>
      </c>
      <c r="L6" s="108"/>
      <c r="M6" s="97"/>
      <c r="N6" s="92"/>
      <c r="O6" s="95"/>
      <c r="P6" s="91"/>
      <c r="Q6" s="265"/>
      <c r="R6" s="268"/>
      <c r="S6" s="59"/>
      <c r="T6" s="74"/>
      <c r="U6" s="73"/>
      <c r="V6" s="73"/>
      <c r="W6" s="212"/>
      <c r="X6" s="491"/>
      <c r="Y6" s="273"/>
      <c r="Z6" s="83"/>
      <c r="AA6" s="221"/>
      <c r="AB6" s="332">
        <v>18</v>
      </c>
      <c r="AC6" s="35"/>
    </row>
    <row r="7" spans="1:29" s="225" customFormat="1" ht="12.75" customHeight="1">
      <c r="A7" s="270"/>
      <c r="B7" s="260" t="s">
        <v>116</v>
      </c>
      <c r="C7" s="46" t="s">
        <v>47</v>
      </c>
      <c r="D7" s="40" t="s">
        <v>114</v>
      </c>
      <c r="E7" s="506" t="s">
        <v>336</v>
      </c>
      <c r="F7" s="98">
        <v>1300</v>
      </c>
      <c r="G7" s="138" t="s">
        <v>331</v>
      </c>
      <c r="H7" s="98">
        <v>240</v>
      </c>
      <c r="I7" s="105"/>
      <c r="J7" s="98"/>
      <c r="K7" s="99" t="s">
        <v>118</v>
      </c>
      <c r="L7" s="109">
        <v>-20</v>
      </c>
      <c r="M7" s="99"/>
      <c r="N7" s="93"/>
      <c r="O7" s="254"/>
      <c r="P7" s="93"/>
      <c r="Q7" s="265"/>
      <c r="R7" s="4"/>
      <c r="S7" s="58"/>
      <c r="T7" s="271"/>
      <c r="U7" s="76"/>
      <c r="V7" s="77"/>
      <c r="W7" s="216"/>
      <c r="X7" s="492"/>
      <c r="Y7" s="274"/>
      <c r="Z7" s="84"/>
      <c r="AA7" s="221"/>
      <c r="AB7" s="332">
        <v>18</v>
      </c>
      <c r="AC7" s="310"/>
    </row>
    <row r="8" spans="1:29" ht="13.5" thickBot="1">
      <c r="A8" s="110"/>
      <c r="B8" s="534" t="s">
        <v>333</v>
      </c>
      <c r="C8" s="535"/>
      <c r="D8" s="536"/>
      <c r="E8" s="507" t="s">
        <v>337</v>
      </c>
      <c r="F8" s="146"/>
      <c r="G8" s="106" t="s">
        <v>330</v>
      </c>
      <c r="H8" s="146"/>
      <c r="I8" s="106"/>
      <c r="J8" s="146"/>
      <c r="K8" s="102" t="s">
        <v>119</v>
      </c>
      <c r="L8" s="147"/>
      <c r="M8" s="102"/>
      <c r="N8" s="148"/>
      <c r="O8" s="102"/>
      <c r="P8" s="148"/>
      <c r="Q8" s="266"/>
      <c r="R8" s="14"/>
      <c r="S8" s="61"/>
      <c r="T8" s="163"/>
      <c r="U8" s="80"/>
      <c r="V8" s="80"/>
      <c r="W8" s="217"/>
      <c r="X8" s="493"/>
      <c r="Y8" s="275"/>
      <c r="Z8" s="164"/>
      <c r="AA8" s="313"/>
      <c r="AB8" s="333"/>
      <c r="AC8" s="35"/>
    </row>
    <row r="9" spans="1:29" ht="12.75">
      <c r="A9" s="110"/>
      <c r="B9" s="126" t="s">
        <v>125</v>
      </c>
      <c r="C9" s="48" t="s">
        <v>113</v>
      </c>
      <c r="D9" s="40" t="s">
        <v>126</v>
      </c>
      <c r="E9" s="504" t="s">
        <v>338</v>
      </c>
      <c r="F9" s="98">
        <v>1200</v>
      </c>
      <c r="G9" s="105" t="s">
        <v>328</v>
      </c>
      <c r="H9" s="98">
        <v>240</v>
      </c>
      <c r="I9" s="105" t="s">
        <v>129</v>
      </c>
      <c r="J9" s="98">
        <v>-50</v>
      </c>
      <c r="K9" s="99"/>
      <c r="L9" s="109"/>
      <c r="M9" s="99" t="s">
        <v>377</v>
      </c>
      <c r="N9" s="93" t="s">
        <v>82</v>
      </c>
      <c r="O9" s="99"/>
      <c r="P9" s="93"/>
      <c r="Q9" s="265"/>
      <c r="R9" s="269"/>
      <c r="S9" s="58" t="s">
        <v>130</v>
      </c>
      <c r="T9" s="75">
        <v>0.7847222222222222</v>
      </c>
      <c r="U9" s="76">
        <f>T9-S9</f>
        <v>0.34374999999999994</v>
      </c>
      <c r="V9" s="77"/>
      <c r="W9" s="489"/>
      <c r="X9" s="495"/>
      <c r="Y9" s="274"/>
      <c r="Z9" s="84">
        <f>SUM(F9,F12,H9,H12,J9,L9,L12,N9,P9,R9,R10,Y9)</f>
        <v>1390</v>
      </c>
      <c r="AA9" s="314" t="s">
        <v>6</v>
      </c>
      <c r="AB9" s="332">
        <v>16</v>
      </c>
      <c r="AC9" s="35"/>
    </row>
    <row r="10" spans="1:29" ht="12.75">
      <c r="A10" s="110"/>
      <c r="B10" s="122" t="s">
        <v>127</v>
      </c>
      <c r="C10" s="45" t="s">
        <v>48</v>
      </c>
      <c r="D10" s="261" t="s">
        <v>128</v>
      </c>
      <c r="E10" s="505" t="s">
        <v>339</v>
      </c>
      <c r="F10" s="135"/>
      <c r="G10" s="134" t="s">
        <v>329</v>
      </c>
      <c r="H10" s="135"/>
      <c r="I10" s="134"/>
      <c r="J10" s="135"/>
      <c r="K10" s="136"/>
      <c r="L10" s="255"/>
      <c r="M10" s="136"/>
      <c r="N10" s="137"/>
      <c r="O10" s="95"/>
      <c r="P10" s="91"/>
      <c r="Q10" s="265"/>
      <c r="R10" s="268"/>
      <c r="S10" s="59"/>
      <c r="T10" s="74"/>
      <c r="U10" s="73"/>
      <c r="V10" s="73"/>
      <c r="W10" s="212"/>
      <c r="X10" s="491"/>
      <c r="Y10" s="273"/>
      <c r="Z10" s="83"/>
      <c r="AA10" s="314"/>
      <c r="AB10" s="334">
        <v>16</v>
      </c>
      <c r="AC10" s="35"/>
    </row>
    <row r="11" spans="1:29" ht="12.75">
      <c r="A11" s="110"/>
      <c r="B11" s="262"/>
      <c r="C11" s="133"/>
      <c r="D11" s="41"/>
      <c r="E11" s="502"/>
      <c r="F11" s="256"/>
      <c r="G11" s="500"/>
      <c r="H11" s="256"/>
      <c r="I11" s="499"/>
      <c r="J11" s="257"/>
      <c r="K11" s="498"/>
      <c r="L11" s="258"/>
      <c r="M11" s="498"/>
      <c r="N11" s="258"/>
      <c r="O11" s="230"/>
      <c r="P11" s="137"/>
      <c r="Q11" s="265"/>
      <c r="R11" s="4"/>
      <c r="S11" s="59"/>
      <c r="T11" s="74"/>
      <c r="U11" s="74"/>
      <c r="V11" s="74"/>
      <c r="W11" s="59"/>
      <c r="X11" s="496"/>
      <c r="Y11" s="276"/>
      <c r="Z11" s="259"/>
      <c r="AA11" s="314"/>
      <c r="AB11" s="334"/>
      <c r="AC11" s="35"/>
    </row>
    <row r="12" spans="1:29" ht="13.5" thickBot="1">
      <c r="A12" s="110"/>
      <c r="B12" s="123"/>
      <c r="C12" s="47"/>
      <c r="D12" s="50"/>
      <c r="E12" s="503"/>
      <c r="F12" s="101"/>
      <c r="G12" s="501"/>
      <c r="H12" s="101"/>
      <c r="I12" s="106"/>
      <c r="J12" s="101"/>
      <c r="K12" s="102"/>
      <c r="L12" s="18"/>
      <c r="M12" s="102"/>
      <c r="N12" s="13"/>
      <c r="O12" s="102"/>
      <c r="P12" s="13"/>
      <c r="Q12" s="266"/>
      <c r="R12" s="14"/>
      <c r="S12" s="61"/>
      <c r="T12" s="163"/>
      <c r="U12" s="80"/>
      <c r="V12" s="419"/>
      <c r="W12" s="494"/>
      <c r="X12" s="497"/>
      <c r="Y12" s="277"/>
      <c r="Z12" s="173"/>
      <c r="AA12" s="315"/>
      <c r="AB12" s="335"/>
      <c r="AC12" s="35"/>
    </row>
    <row r="13" spans="1:28" ht="12.75" customHeight="1">
      <c r="A13" s="22"/>
      <c r="B13" s="31" t="s">
        <v>361</v>
      </c>
      <c r="C13" s="32"/>
      <c r="D13" s="30"/>
      <c r="E13" s="309" t="s">
        <v>362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124"/>
    </row>
    <row r="14" spans="1:29" ht="12.75">
      <c r="A14" s="22"/>
      <c r="B14" s="31" t="s">
        <v>36</v>
      </c>
      <c r="C14" s="32"/>
      <c r="D14" s="308"/>
      <c r="E14" s="8" t="s">
        <v>363</v>
      </c>
      <c r="AA14" s="308"/>
      <c r="AB14" s="16"/>
      <c r="AC14" s="35"/>
    </row>
    <row r="15" spans="1:29" ht="12.75">
      <c r="A15" s="22"/>
      <c r="B15" s="31" t="s">
        <v>37</v>
      </c>
      <c r="C15" s="32"/>
      <c r="D15" s="308"/>
      <c r="E15" s="8" t="s">
        <v>364</v>
      </c>
      <c r="AA15" s="308"/>
      <c r="AB15" s="16"/>
      <c r="AC15" s="35"/>
    </row>
    <row r="16" spans="1:29" ht="12.75">
      <c r="A16" s="22"/>
      <c r="B16" s="31" t="s">
        <v>38</v>
      </c>
      <c r="C16" s="32"/>
      <c r="D16" s="308"/>
      <c r="E16" s="8" t="s">
        <v>365</v>
      </c>
      <c r="AA16" s="308"/>
      <c r="AB16" s="16"/>
      <c r="AC16" s="35"/>
    </row>
    <row r="17" spans="1:29" ht="12.75">
      <c r="A17" s="22"/>
      <c r="B17" s="31" t="s">
        <v>39</v>
      </c>
      <c r="C17" s="32"/>
      <c r="D17" s="308"/>
      <c r="E17" s="8" t="s">
        <v>368</v>
      </c>
      <c r="AA17" s="308"/>
      <c r="AB17" s="16"/>
      <c r="AC17" s="35"/>
    </row>
    <row r="18" spans="1:29" ht="12.75">
      <c r="A18" s="22"/>
      <c r="B18" s="22" t="s">
        <v>40</v>
      </c>
      <c r="C18" s="30"/>
      <c r="E18" s="15" t="s">
        <v>367</v>
      </c>
      <c r="AA18" s="308"/>
      <c r="AB18" s="16"/>
      <c r="AC18" s="35"/>
    </row>
    <row r="19" spans="27:29" ht="12.75">
      <c r="AA19" s="308"/>
      <c r="AB19" s="16"/>
      <c r="AC19" s="35"/>
    </row>
    <row r="20" spans="27:29" ht="12.75">
      <c r="AA20" s="308"/>
      <c r="AB20" s="16"/>
      <c r="AC20" s="35"/>
    </row>
    <row r="21" spans="27:29" ht="12.75">
      <c r="AA21" s="308"/>
      <c r="AB21" s="16"/>
      <c r="AC21" s="35"/>
    </row>
    <row r="22" spans="27:29" ht="12.75">
      <c r="AA22" s="308"/>
      <c r="AB22" s="16"/>
      <c r="AC22" s="35"/>
    </row>
    <row r="23" spans="27:29" ht="12.75">
      <c r="AA23" s="308"/>
      <c r="AB23" s="16"/>
      <c r="AC23" s="35"/>
    </row>
    <row r="24" spans="27:29" ht="12.75">
      <c r="AA24" s="308"/>
      <c r="AB24" s="16"/>
      <c r="AC24" s="35"/>
    </row>
    <row r="25" spans="27:29" ht="12.75">
      <c r="AA25" s="308"/>
      <c r="AB25" s="16"/>
      <c r="AC25" s="35"/>
    </row>
    <row r="26" spans="27:29" ht="12.75">
      <c r="AA26" s="308"/>
      <c r="AB26" s="16"/>
      <c r="AC26" s="35"/>
    </row>
    <row r="27" spans="27:29" ht="12.75">
      <c r="AA27" s="308"/>
      <c r="AB27" s="16"/>
      <c r="AC27" s="35"/>
    </row>
    <row r="28" spans="27:29" ht="12.75">
      <c r="AA28" s="308"/>
      <c r="AB28" s="16"/>
      <c r="AC28" s="35"/>
    </row>
    <row r="29" spans="27:29" ht="12.75">
      <c r="AA29" s="308"/>
      <c r="AB29" s="16"/>
      <c r="AC29" s="35"/>
    </row>
    <row r="30" spans="27:29" ht="12.75">
      <c r="AA30" s="308"/>
      <c r="AB30" s="16"/>
      <c r="AC30" s="35"/>
    </row>
    <row r="31" spans="27:29" ht="12.75">
      <c r="AA31" s="308"/>
      <c r="AB31" s="16"/>
      <c r="AC31" s="35"/>
    </row>
    <row r="32" spans="27:29" ht="12.75">
      <c r="AA32" s="308"/>
      <c r="AB32" s="16"/>
      <c r="AC32" s="35"/>
    </row>
    <row r="33" spans="27:29" ht="12.75">
      <c r="AA33" s="308"/>
      <c r="AB33" s="16"/>
      <c r="AC33" s="35"/>
    </row>
    <row r="34" spans="27:29" ht="12.75">
      <c r="AA34" s="308"/>
      <c r="AB34" s="16"/>
      <c r="AC34" s="35"/>
    </row>
    <row r="35" spans="27:29" ht="12.75">
      <c r="AA35" s="308"/>
      <c r="AB35" s="16"/>
      <c r="AC35" s="35"/>
    </row>
    <row r="36" spans="27:29" ht="12.75">
      <c r="AA36" s="308"/>
      <c r="AB36" s="16"/>
      <c r="AC36" s="35"/>
    </row>
    <row r="37" spans="27:29" ht="12.75">
      <c r="AA37" s="308"/>
      <c r="AB37" s="16"/>
      <c r="AC37" s="35"/>
    </row>
    <row r="38" spans="27:29" ht="12.75">
      <c r="AA38" s="308"/>
      <c r="AB38" s="16"/>
      <c r="AC38" s="35"/>
    </row>
    <row r="39" spans="27:29" ht="12.75">
      <c r="AA39" s="308"/>
      <c r="AB39" s="16"/>
      <c r="AC39" s="35"/>
    </row>
    <row r="40" spans="27:29" ht="12.75">
      <c r="AA40" s="308"/>
      <c r="AB40" s="16"/>
      <c r="AC40" s="35"/>
    </row>
    <row r="41" spans="27:29" ht="12.75">
      <c r="AA41" s="308"/>
      <c r="AB41" s="16"/>
      <c r="AC41" s="35"/>
    </row>
    <row r="42" spans="27:29" ht="12.75">
      <c r="AA42" s="308"/>
      <c r="AB42" s="16"/>
      <c r="AC42" s="35"/>
    </row>
    <row r="43" spans="27:29" ht="12.75">
      <c r="AA43" s="308"/>
      <c r="AB43" s="16"/>
      <c r="AC43" s="35"/>
    </row>
    <row r="44" ht="12.75">
      <c r="AB44" s="16"/>
    </row>
  </sheetData>
  <sheetProtection/>
  <mergeCells count="1"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0"/>
  <sheetViews>
    <sheetView showGridLines="0" zoomScale="95" zoomScaleNormal="95" zoomScalePageLayoutView="0" workbookViewId="0" topLeftCell="A28">
      <selection activeCell="I58" sqref="I58"/>
    </sheetView>
  </sheetViews>
  <sheetFormatPr defaultColWidth="9.125" defaultRowHeight="12.75"/>
  <cols>
    <col min="1" max="1" width="2.25390625" style="191" customWidth="1"/>
    <col min="2" max="2" width="19.00390625" style="0" customWidth="1"/>
    <col min="3" max="3" width="5.25390625" style="0" customWidth="1"/>
    <col min="4" max="4" width="12.00390625" style="0" customWidth="1"/>
    <col min="5" max="5" width="22.875" style="1" customWidth="1"/>
    <col min="6" max="6" width="5.375" style="0" customWidth="1"/>
    <col min="7" max="7" width="9.625" style="0" customWidth="1"/>
    <col min="8" max="8" width="4.375" style="0" customWidth="1"/>
    <col min="9" max="9" width="8.625" style="0" customWidth="1"/>
    <col min="10" max="10" width="3.75390625" style="0" customWidth="1"/>
    <col min="11" max="11" width="9.00390625" style="0" customWidth="1"/>
    <col min="12" max="12" width="4.125" style="0" customWidth="1"/>
    <col min="13" max="13" width="4.875" style="0" customWidth="1"/>
    <col min="14" max="14" width="4.25390625" style="0" customWidth="1"/>
    <col min="15" max="15" width="4.00390625" style="0" customWidth="1"/>
    <col min="16" max="16" width="3.875" style="0" customWidth="1"/>
    <col min="17" max="18" width="6.00390625" style="0" customWidth="1"/>
    <col min="19" max="19" width="5.875" style="0" customWidth="1"/>
    <col min="20" max="20" width="9.75390625" style="0" customWidth="1"/>
    <col min="21" max="21" width="5.625" style="0" customWidth="1"/>
    <col min="22" max="22" width="4.75390625" style="0" customWidth="1"/>
    <col min="23" max="23" width="4.875" style="0" customWidth="1"/>
    <col min="24" max="24" width="5.75390625" style="0" customWidth="1"/>
    <col min="25" max="25" width="4.375" style="0" customWidth="1"/>
    <col min="26" max="26" width="5.625" style="1" customWidth="1"/>
  </cols>
  <sheetData>
    <row r="2" spans="1:5" ht="12.75">
      <c r="A2" s="35"/>
      <c r="B2" s="22" t="s">
        <v>278</v>
      </c>
      <c r="C2" s="22"/>
      <c r="D2" s="22"/>
      <c r="E2" s="30"/>
    </row>
    <row r="3" spans="1:5" ht="15">
      <c r="A3" s="278"/>
      <c r="B3" s="28" t="s">
        <v>131</v>
      </c>
      <c r="C3" s="28"/>
      <c r="D3" s="28"/>
      <c r="E3" s="27"/>
    </row>
    <row r="4" ht="4.5" customHeight="1"/>
    <row r="5" spans="1:26" ht="13.5" thickBot="1">
      <c r="A5" s="103" t="s">
        <v>55</v>
      </c>
      <c r="B5" s="199" t="s">
        <v>0</v>
      </c>
      <c r="C5" s="47"/>
      <c r="D5" s="129" t="s">
        <v>29</v>
      </c>
      <c r="E5" s="54" t="s">
        <v>66</v>
      </c>
      <c r="F5" s="52" t="s">
        <v>4</v>
      </c>
      <c r="G5" s="51" t="s">
        <v>64</v>
      </c>
      <c r="H5" s="52" t="s">
        <v>4</v>
      </c>
      <c r="I5" s="51" t="s">
        <v>325</v>
      </c>
      <c r="J5" s="53" t="s">
        <v>4</v>
      </c>
      <c r="K5" s="51" t="s">
        <v>326</v>
      </c>
      <c r="L5" s="52" t="s">
        <v>4</v>
      </c>
      <c r="M5" s="54" t="s">
        <v>17</v>
      </c>
      <c r="N5" s="52" t="s">
        <v>4</v>
      </c>
      <c r="O5" s="51" t="s">
        <v>18</v>
      </c>
      <c r="P5" s="52" t="s">
        <v>4</v>
      </c>
      <c r="Q5" s="54" t="s">
        <v>3</v>
      </c>
      <c r="R5" s="36" t="s">
        <v>2</v>
      </c>
      <c r="S5" s="37" t="s">
        <v>26</v>
      </c>
      <c r="T5" s="37" t="s">
        <v>74</v>
      </c>
      <c r="U5" s="37" t="s">
        <v>202</v>
      </c>
      <c r="V5" s="139" t="s">
        <v>275</v>
      </c>
      <c r="W5" s="55" t="s">
        <v>4</v>
      </c>
      <c r="X5" s="54" t="s">
        <v>1</v>
      </c>
      <c r="Y5" s="36" t="s">
        <v>27</v>
      </c>
      <c r="Z5" s="15" t="s">
        <v>279</v>
      </c>
    </row>
    <row r="6" spans="1:26" ht="12.75" customHeight="1">
      <c r="A6" s="103"/>
      <c r="B6" s="200" t="s">
        <v>41</v>
      </c>
      <c r="C6" s="48" t="s">
        <v>44</v>
      </c>
      <c r="D6" s="186" t="s">
        <v>132</v>
      </c>
      <c r="E6" s="449" t="s">
        <v>156</v>
      </c>
      <c r="F6" s="109">
        <v>1700</v>
      </c>
      <c r="G6" s="105" t="s">
        <v>136</v>
      </c>
      <c r="H6" s="98">
        <v>60</v>
      </c>
      <c r="I6" s="105"/>
      <c r="J6" s="98"/>
      <c r="K6" s="99"/>
      <c r="L6" s="109"/>
      <c r="M6" s="99"/>
      <c r="N6" s="93"/>
      <c r="O6" s="457"/>
      <c r="P6" s="93"/>
      <c r="Q6" s="412" t="s">
        <v>147</v>
      </c>
      <c r="R6" s="283">
        <v>0.9118055555555555</v>
      </c>
      <c r="S6" s="69">
        <f>R6-Q6</f>
        <v>0.45138888888888884</v>
      </c>
      <c r="T6" s="70" t="s">
        <v>148</v>
      </c>
      <c r="U6" s="413" t="s">
        <v>149</v>
      </c>
      <c r="V6" s="286"/>
      <c r="W6" s="56">
        <v>-97</v>
      </c>
      <c r="X6" s="84">
        <f>SUM(F6,F8,H6,J6,L6,L8,N6,P6,T6,W6)</f>
        <v>3353</v>
      </c>
      <c r="Y6" s="298" t="s">
        <v>5</v>
      </c>
      <c r="Z6" s="479">
        <v>10</v>
      </c>
    </row>
    <row r="7" spans="1:26" ht="12.75">
      <c r="A7" s="103"/>
      <c r="B7" s="201" t="s">
        <v>28</v>
      </c>
      <c r="C7" s="45" t="s">
        <v>46</v>
      </c>
      <c r="D7" s="46" t="s">
        <v>132</v>
      </c>
      <c r="E7" s="466" t="s">
        <v>157</v>
      </c>
      <c r="F7" s="108"/>
      <c r="G7" s="104"/>
      <c r="H7" s="96"/>
      <c r="I7" s="104"/>
      <c r="J7" s="96"/>
      <c r="K7" s="97"/>
      <c r="L7" s="108"/>
      <c r="M7" s="97"/>
      <c r="N7" s="92"/>
      <c r="O7" s="230"/>
      <c r="P7" s="91"/>
      <c r="Q7" s="414"/>
      <c r="R7" s="306"/>
      <c r="S7" s="73"/>
      <c r="T7" s="214"/>
      <c r="U7" s="415"/>
      <c r="V7" s="416"/>
      <c r="W7" s="57"/>
      <c r="X7" s="83"/>
      <c r="Y7" s="299"/>
      <c r="Z7" s="480">
        <v>10</v>
      </c>
    </row>
    <row r="8" spans="1:26" ht="12.75">
      <c r="A8" s="103"/>
      <c r="B8" s="202" t="s">
        <v>50</v>
      </c>
      <c r="C8" s="46" t="s">
        <v>49</v>
      </c>
      <c r="D8" s="46" t="s">
        <v>132</v>
      </c>
      <c r="E8" s="450" t="s">
        <v>158</v>
      </c>
      <c r="F8" s="141">
        <v>1700</v>
      </c>
      <c r="G8" s="454"/>
      <c r="H8" s="6"/>
      <c r="I8" s="454"/>
      <c r="J8" s="5"/>
      <c r="K8" s="142" t="s">
        <v>137</v>
      </c>
      <c r="L8" s="5">
        <v>-10</v>
      </c>
      <c r="M8" s="454"/>
      <c r="N8" s="6"/>
      <c r="O8" s="443"/>
      <c r="P8" s="137"/>
      <c r="Q8" s="414"/>
      <c r="R8" s="306"/>
      <c r="S8" s="73"/>
      <c r="T8" s="214"/>
      <c r="U8" s="415"/>
      <c r="V8" s="416"/>
      <c r="W8" s="66"/>
      <c r="X8" s="165"/>
      <c r="Y8" s="299"/>
      <c r="Z8" s="480">
        <v>10</v>
      </c>
    </row>
    <row r="9" spans="1:26" ht="12.75">
      <c r="A9" s="103"/>
      <c r="B9" s="201" t="s">
        <v>133</v>
      </c>
      <c r="C9" s="45" t="s">
        <v>134</v>
      </c>
      <c r="D9" s="46" t="s">
        <v>132</v>
      </c>
      <c r="E9" s="410" t="s">
        <v>159</v>
      </c>
      <c r="F9" s="94"/>
      <c r="G9" s="443"/>
      <c r="H9" s="5"/>
      <c r="I9" s="443"/>
      <c r="J9" s="5"/>
      <c r="K9" s="95"/>
      <c r="L9" s="109"/>
      <c r="M9" s="443"/>
      <c r="N9" s="6"/>
      <c r="O9" s="443"/>
      <c r="P9" s="6"/>
      <c r="Q9" s="414"/>
      <c r="R9" s="306"/>
      <c r="S9" s="73"/>
      <c r="T9" s="214"/>
      <c r="U9" s="415"/>
      <c r="V9" s="416"/>
      <c r="W9" s="64"/>
      <c r="X9" s="84"/>
      <c r="Y9" s="299"/>
      <c r="Z9" s="480">
        <v>10</v>
      </c>
    </row>
    <row r="10" spans="1:26" ht="13.5" thickBot="1">
      <c r="A10" s="103"/>
      <c r="B10" s="199" t="s">
        <v>135</v>
      </c>
      <c r="C10" s="47" t="s">
        <v>113</v>
      </c>
      <c r="D10" s="129" t="s">
        <v>93</v>
      </c>
      <c r="E10" s="411"/>
      <c r="F10" s="101"/>
      <c r="G10" s="445"/>
      <c r="H10" s="18"/>
      <c r="I10" s="445"/>
      <c r="J10" s="18"/>
      <c r="K10" s="182"/>
      <c r="L10" s="18"/>
      <c r="M10" s="445"/>
      <c r="N10" s="13"/>
      <c r="O10" s="445"/>
      <c r="P10" s="13"/>
      <c r="Q10" s="417"/>
      <c r="R10" s="418"/>
      <c r="S10" s="80"/>
      <c r="T10" s="419"/>
      <c r="U10" s="420"/>
      <c r="V10" s="421"/>
      <c r="W10" s="67"/>
      <c r="X10" s="173"/>
      <c r="Y10" s="300"/>
      <c r="Z10" s="481">
        <v>10</v>
      </c>
    </row>
    <row r="11" spans="1:26" ht="12.75" customHeight="1">
      <c r="A11" s="103" t="s">
        <v>55</v>
      </c>
      <c r="B11" s="200" t="s">
        <v>34</v>
      </c>
      <c r="C11" s="48" t="s">
        <v>60</v>
      </c>
      <c r="D11" s="186" t="s">
        <v>140</v>
      </c>
      <c r="E11" s="449" t="s">
        <v>154</v>
      </c>
      <c r="F11" s="109">
        <v>2000</v>
      </c>
      <c r="G11" s="105" t="s">
        <v>155</v>
      </c>
      <c r="H11" s="98">
        <v>120</v>
      </c>
      <c r="I11" s="105"/>
      <c r="J11" s="98"/>
      <c r="K11" s="99"/>
      <c r="L11" s="109"/>
      <c r="M11" s="99"/>
      <c r="N11" s="93"/>
      <c r="O11" s="457"/>
      <c r="P11" s="93"/>
      <c r="Q11" s="412" t="s">
        <v>142</v>
      </c>
      <c r="R11" s="68">
        <v>0.8361111111111111</v>
      </c>
      <c r="S11" s="69">
        <f>R11-Q11</f>
        <v>0.39652777777777776</v>
      </c>
      <c r="T11" s="70" t="s">
        <v>150</v>
      </c>
      <c r="U11" s="422" t="s">
        <v>180</v>
      </c>
      <c r="V11" s="291"/>
      <c r="W11" s="62">
        <v>-4</v>
      </c>
      <c r="X11" s="171">
        <f>SUM(F11,H11,H13,F13,J11,J14,L11,L13,N11,P11,W11)</f>
        <v>3346</v>
      </c>
      <c r="Y11" s="301" t="s">
        <v>6</v>
      </c>
      <c r="Z11" s="479">
        <v>9</v>
      </c>
    </row>
    <row r="12" spans="1:26" ht="12.75">
      <c r="A12" s="103" t="s">
        <v>55</v>
      </c>
      <c r="B12" s="201" t="s">
        <v>33</v>
      </c>
      <c r="C12" s="45" t="s">
        <v>138</v>
      </c>
      <c r="D12" s="186" t="s">
        <v>140</v>
      </c>
      <c r="E12" s="466" t="s">
        <v>153</v>
      </c>
      <c r="F12" s="108"/>
      <c r="G12" s="104"/>
      <c r="H12" s="96"/>
      <c r="I12" s="104"/>
      <c r="J12" s="96"/>
      <c r="K12" s="166"/>
      <c r="L12" s="108"/>
      <c r="M12" s="97"/>
      <c r="N12" s="92"/>
      <c r="O12" s="443"/>
      <c r="P12" s="91"/>
      <c r="Q12" s="414"/>
      <c r="R12" s="72"/>
      <c r="S12" s="73"/>
      <c r="T12" s="214"/>
      <c r="U12" s="423"/>
      <c r="V12" s="287"/>
      <c r="W12" s="62"/>
      <c r="X12" s="171"/>
      <c r="Y12" s="86"/>
      <c r="Z12" s="480">
        <v>9</v>
      </c>
    </row>
    <row r="13" spans="1:26" ht="12.75" customHeight="1">
      <c r="A13" s="103" t="s">
        <v>55</v>
      </c>
      <c r="B13" s="201" t="s">
        <v>32</v>
      </c>
      <c r="C13" s="45" t="s">
        <v>139</v>
      </c>
      <c r="D13" s="46" t="s">
        <v>140</v>
      </c>
      <c r="E13" s="58" t="s">
        <v>160</v>
      </c>
      <c r="F13" s="141">
        <v>1000</v>
      </c>
      <c r="G13" s="454" t="s">
        <v>151</v>
      </c>
      <c r="H13" s="5">
        <v>240</v>
      </c>
      <c r="I13" s="453"/>
      <c r="J13" s="5"/>
      <c r="K13" s="454" t="s">
        <v>141</v>
      </c>
      <c r="L13" s="5">
        <v>-10</v>
      </c>
      <c r="M13" s="454"/>
      <c r="N13" s="6"/>
      <c r="O13" s="443"/>
      <c r="P13" s="137"/>
      <c r="Q13" s="414"/>
      <c r="R13" s="72"/>
      <c r="S13" s="73"/>
      <c r="T13" s="214"/>
      <c r="U13" s="423"/>
      <c r="V13" s="287"/>
      <c r="W13" s="64"/>
      <c r="X13" s="172"/>
      <c r="Y13" s="86"/>
      <c r="Z13" s="480">
        <v>9</v>
      </c>
    </row>
    <row r="14" spans="1:26" ht="13.5" thickBot="1">
      <c r="A14" s="279"/>
      <c r="B14" s="203"/>
      <c r="C14" s="167"/>
      <c r="D14" s="187" t="s">
        <v>201</v>
      </c>
      <c r="E14" s="19" t="s">
        <v>161</v>
      </c>
      <c r="F14" s="168"/>
      <c r="G14" s="445" t="s">
        <v>152</v>
      </c>
      <c r="H14" s="169"/>
      <c r="I14" s="445"/>
      <c r="J14" s="169"/>
      <c r="K14" s="445"/>
      <c r="L14" s="169"/>
      <c r="M14" s="445"/>
      <c r="N14" s="170"/>
      <c r="O14" s="445"/>
      <c r="P14" s="170"/>
      <c r="Q14" s="417"/>
      <c r="R14" s="163"/>
      <c r="S14" s="80"/>
      <c r="T14" s="419"/>
      <c r="U14" s="424"/>
      <c r="V14" s="292"/>
      <c r="W14" s="152"/>
      <c r="X14" s="173"/>
      <c r="Y14" s="174"/>
      <c r="Z14" s="481"/>
    </row>
    <row r="15" spans="1:26" ht="12.75">
      <c r="A15" s="103"/>
      <c r="B15" s="200" t="s">
        <v>45</v>
      </c>
      <c r="C15" s="48" t="s">
        <v>162</v>
      </c>
      <c r="D15" s="186" t="s">
        <v>165</v>
      </c>
      <c r="E15" s="58" t="s">
        <v>170</v>
      </c>
      <c r="F15" s="98">
        <v>1500</v>
      </c>
      <c r="G15" s="451" t="s">
        <v>167</v>
      </c>
      <c r="H15" s="109">
        <v>240</v>
      </c>
      <c r="I15" s="105"/>
      <c r="J15" s="98"/>
      <c r="K15" s="457" t="s">
        <v>168</v>
      </c>
      <c r="L15" s="109">
        <v>-20</v>
      </c>
      <c r="M15" s="457" t="s">
        <v>81</v>
      </c>
      <c r="N15" s="93" t="s">
        <v>82</v>
      </c>
      <c r="O15" s="457"/>
      <c r="P15" s="93"/>
      <c r="Q15" s="412" t="s">
        <v>178</v>
      </c>
      <c r="R15" s="68">
        <v>0.8388888888888889</v>
      </c>
      <c r="S15" s="69">
        <f>R15-Q15</f>
        <v>0.4034722222222223</v>
      </c>
      <c r="T15" s="70" t="s">
        <v>179</v>
      </c>
      <c r="U15" s="425">
        <v>0.3527777777777778</v>
      </c>
      <c r="V15" s="284" t="s">
        <v>341</v>
      </c>
      <c r="W15" s="64"/>
      <c r="X15" s="171">
        <f>SUM(F15,H15,H17,F17,J15,J17,L15,L17,N15,P15,W15)</f>
        <v>3070</v>
      </c>
      <c r="Y15" s="295" t="s">
        <v>7</v>
      </c>
      <c r="Z15" s="479">
        <v>8</v>
      </c>
    </row>
    <row r="16" spans="1:26" ht="13.5" thickBot="1">
      <c r="A16" s="103"/>
      <c r="B16" s="471" t="s">
        <v>163</v>
      </c>
      <c r="C16" s="45" t="s">
        <v>164</v>
      </c>
      <c r="D16" s="46" t="s">
        <v>166</v>
      </c>
      <c r="E16" s="455" t="s">
        <v>171</v>
      </c>
      <c r="F16" s="176"/>
      <c r="G16" s="456" t="s">
        <v>219</v>
      </c>
      <c r="H16" s="12"/>
      <c r="I16" s="10"/>
      <c r="J16" s="176"/>
      <c r="K16" s="230" t="s">
        <v>169</v>
      </c>
      <c r="L16" s="96"/>
      <c r="M16" s="166"/>
      <c r="N16" s="9"/>
      <c r="O16" s="443"/>
      <c r="P16" s="6"/>
      <c r="Q16" s="414"/>
      <c r="R16" s="72"/>
      <c r="S16" s="73"/>
      <c r="T16" s="214"/>
      <c r="U16" s="426"/>
      <c r="V16" s="288"/>
      <c r="W16" s="62"/>
      <c r="X16" s="171"/>
      <c r="Y16" s="296"/>
      <c r="Z16" s="480">
        <v>8</v>
      </c>
    </row>
    <row r="17" spans="1:26" ht="12.75">
      <c r="A17" s="103"/>
      <c r="B17" s="472" t="s">
        <v>53</v>
      </c>
      <c r="C17" s="45" t="s">
        <v>139</v>
      </c>
      <c r="D17" s="46" t="s">
        <v>165</v>
      </c>
      <c r="E17" s="452" t="s">
        <v>175</v>
      </c>
      <c r="F17" s="5">
        <v>1000</v>
      </c>
      <c r="G17" s="453" t="s">
        <v>173</v>
      </c>
      <c r="H17" s="5">
        <v>360</v>
      </c>
      <c r="I17" s="454"/>
      <c r="J17" s="5"/>
      <c r="K17" s="166" t="s">
        <v>172</v>
      </c>
      <c r="L17" s="5">
        <v>-10</v>
      </c>
      <c r="M17" s="454"/>
      <c r="N17" s="6"/>
      <c r="O17" s="443"/>
      <c r="P17" s="6"/>
      <c r="Q17" s="414"/>
      <c r="R17" s="72"/>
      <c r="S17" s="73"/>
      <c r="T17" s="214"/>
      <c r="U17" s="426"/>
      <c r="V17" s="288"/>
      <c r="W17" s="62"/>
      <c r="X17" s="171"/>
      <c r="Y17" s="296"/>
      <c r="Z17" s="480">
        <v>8</v>
      </c>
    </row>
    <row r="18" spans="1:26" ht="12.75">
      <c r="A18" s="103"/>
      <c r="B18" s="201" t="s">
        <v>52</v>
      </c>
      <c r="C18" s="45" t="s">
        <v>43</v>
      </c>
      <c r="D18" s="46" t="s">
        <v>165</v>
      </c>
      <c r="E18" s="447" t="s">
        <v>174</v>
      </c>
      <c r="F18" s="255"/>
      <c r="G18" s="443" t="s">
        <v>176</v>
      </c>
      <c r="H18" s="255"/>
      <c r="I18" s="443"/>
      <c r="J18" s="255"/>
      <c r="K18" s="99" t="s">
        <v>137</v>
      </c>
      <c r="L18" s="5"/>
      <c r="M18" s="443"/>
      <c r="N18" s="6"/>
      <c r="O18" s="443"/>
      <c r="P18" s="6"/>
      <c r="Q18" s="414"/>
      <c r="R18" s="72"/>
      <c r="S18" s="73"/>
      <c r="T18" s="214"/>
      <c r="U18" s="426"/>
      <c r="V18" s="288"/>
      <c r="W18" s="62"/>
      <c r="X18" s="171"/>
      <c r="Y18" s="296"/>
      <c r="Z18" s="480">
        <v>8</v>
      </c>
    </row>
    <row r="19" spans="1:26" ht="13.5" thickBot="1">
      <c r="A19" s="103"/>
      <c r="B19" s="203"/>
      <c r="C19" s="181"/>
      <c r="D19" s="188"/>
      <c r="E19" s="448"/>
      <c r="F19" s="18"/>
      <c r="G19" s="445" t="s">
        <v>177</v>
      </c>
      <c r="H19" s="18"/>
      <c r="I19" s="445"/>
      <c r="J19" s="18"/>
      <c r="K19" s="182"/>
      <c r="L19" s="147"/>
      <c r="M19" s="458"/>
      <c r="N19" s="148"/>
      <c r="O19" s="458"/>
      <c r="P19" s="150"/>
      <c r="Q19" s="417"/>
      <c r="R19" s="163"/>
      <c r="S19" s="80"/>
      <c r="T19" s="419"/>
      <c r="U19" s="427"/>
      <c r="V19" s="428"/>
      <c r="W19" s="152"/>
      <c r="X19" s="153"/>
      <c r="Y19" s="297"/>
      <c r="Z19" s="481"/>
    </row>
    <row r="20" spans="1:26" ht="12.75">
      <c r="A20" s="103"/>
      <c r="B20" s="234" t="s">
        <v>181</v>
      </c>
      <c r="C20" s="469" t="s">
        <v>44</v>
      </c>
      <c r="D20" s="470" t="s">
        <v>182</v>
      </c>
      <c r="E20" s="446" t="s">
        <v>184</v>
      </c>
      <c r="F20" s="5">
        <v>1700</v>
      </c>
      <c r="G20" s="442" t="s">
        <v>183</v>
      </c>
      <c r="H20" s="5">
        <v>180</v>
      </c>
      <c r="I20" s="442"/>
      <c r="J20" s="5"/>
      <c r="K20" s="442"/>
      <c r="L20" s="5"/>
      <c r="M20" s="442"/>
      <c r="N20" s="6"/>
      <c r="O20" s="442"/>
      <c r="P20" s="6"/>
      <c r="Q20" s="412" t="s">
        <v>192</v>
      </c>
      <c r="R20" s="71" t="s">
        <v>193</v>
      </c>
      <c r="S20" s="69">
        <f>R20-Q20</f>
        <v>0.35555555555555557</v>
      </c>
      <c r="T20" s="69" t="s">
        <v>194</v>
      </c>
      <c r="U20" s="425">
        <v>0.29583333333333334</v>
      </c>
      <c r="V20" s="291"/>
      <c r="W20" s="180">
        <v>-3</v>
      </c>
      <c r="X20" s="171">
        <f>SUM(F20,H20,H22,F22,J20,J22,L20,L22,N20,P20,W20)</f>
        <v>3057</v>
      </c>
      <c r="Y20" s="71" t="s">
        <v>8</v>
      </c>
      <c r="Z20" s="479">
        <v>7</v>
      </c>
    </row>
    <row r="21" spans="1:26" ht="12.75">
      <c r="A21" s="103"/>
      <c r="B21" s="201"/>
      <c r="C21" s="45"/>
      <c r="D21" s="46"/>
      <c r="E21" s="459" t="s">
        <v>186</v>
      </c>
      <c r="F21" s="5"/>
      <c r="G21" s="460" t="s">
        <v>185</v>
      </c>
      <c r="H21" s="5"/>
      <c r="I21" s="461"/>
      <c r="J21" s="5"/>
      <c r="K21" s="461"/>
      <c r="L21" s="5"/>
      <c r="M21" s="461"/>
      <c r="N21" s="6"/>
      <c r="O21" s="443"/>
      <c r="P21" s="93"/>
      <c r="Q21" s="414"/>
      <c r="R21" s="74"/>
      <c r="S21" s="73"/>
      <c r="T21" s="73"/>
      <c r="U21" s="426"/>
      <c r="V21" s="287"/>
      <c r="W21" s="64"/>
      <c r="X21" s="84"/>
      <c r="Y21" s="74"/>
      <c r="Z21" s="480"/>
    </row>
    <row r="22" spans="1:26" ht="12.75">
      <c r="A22" s="103"/>
      <c r="B22" s="201"/>
      <c r="C22" s="45"/>
      <c r="D22" s="186"/>
      <c r="E22" s="462" t="s">
        <v>187</v>
      </c>
      <c r="F22" s="467">
        <v>1000</v>
      </c>
      <c r="G22" s="463" t="s">
        <v>189</v>
      </c>
      <c r="H22" s="467">
        <v>180</v>
      </c>
      <c r="I22" s="464"/>
      <c r="J22" s="467"/>
      <c r="K22" s="465"/>
      <c r="L22" s="467"/>
      <c r="M22" s="465" t="s">
        <v>191</v>
      </c>
      <c r="N22" s="468" t="s">
        <v>82</v>
      </c>
      <c r="O22" s="230"/>
      <c r="P22" s="91"/>
      <c r="Q22" s="414"/>
      <c r="R22" s="74"/>
      <c r="S22" s="73"/>
      <c r="T22" s="73"/>
      <c r="U22" s="426"/>
      <c r="V22" s="287"/>
      <c r="W22" s="57"/>
      <c r="X22" s="83"/>
      <c r="Y22" s="74"/>
      <c r="Z22" s="480"/>
    </row>
    <row r="23" spans="1:26" ht="13.5" thickBot="1">
      <c r="A23" s="279"/>
      <c r="B23" s="199"/>
      <c r="C23" s="47"/>
      <c r="D23" s="187"/>
      <c r="E23" s="183" t="s">
        <v>188</v>
      </c>
      <c r="F23" s="146"/>
      <c r="G23" s="184" t="s">
        <v>190</v>
      </c>
      <c r="H23" s="146"/>
      <c r="I23" s="2"/>
      <c r="J23" s="146"/>
      <c r="K23" s="182"/>
      <c r="L23" s="146"/>
      <c r="M23" s="182"/>
      <c r="N23" s="150"/>
      <c r="O23" s="458"/>
      <c r="P23" s="148"/>
      <c r="Q23" s="417"/>
      <c r="R23" s="79"/>
      <c r="S23" s="80"/>
      <c r="T23" s="80"/>
      <c r="U23" s="427"/>
      <c r="V23" s="292"/>
      <c r="W23" s="152"/>
      <c r="X23" s="153"/>
      <c r="Y23" s="79"/>
      <c r="Z23" s="481"/>
    </row>
    <row r="24" spans="1:26" ht="12.75">
      <c r="A24" s="103"/>
      <c r="B24" s="200" t="s">
        <v>195</v>
      </c>
      <c r="C24" s="48" t="s">
        <v>197</v>
      </c>
      <c r="D24" s="186" t="s">
        <v>199</v>
      </c>
      <c r="E24" s="58" t="s">
        <v>204</v>
      </c>
      <c r="F24" s="98">
        <v>1700</v>
      </c>
      <c r="G24" s="105" t="s">
        <v>203</v>
      </c>
      <c r="H24" s="98">
        <v>240</v>
      </c>
      <c r="I24" s="105"/>
      <c r="J24" s="98"/>
      <c r="K24" s="99"/>
      <c r="L24" s="109"/>
      <c r="M24" s="99"/>
      <c r="N24" s="93"/>
      <c r="O24" s="99"/>
      <c r="P24" s="93"/>
      <c r="Q24" s="207" t="s">
        <v>213</v>
      </c>
      <c r="R24" s="68">
        <v>0.95625</v>
      </c>
      <c r="S24" s="69">
        <f>R24-Q24</f>
        <v>0.5250000000000001</v>
      </c>
      <c r="T24" s="69" t="s">
        <v>214</v>
      </c>
      <c r="U24" s="425">
        <v>0.4625</v>
      </c>
      <c r="V24" s="291"/>
      <c r="W24" s="64">
        <v>-240</v>
      </c>
      <c r="X24" s="171">
        <f>SUM(F24,H24,H26,F26,J24,J26,L24,L26,N24,P24,W24)</f>
        <v>2980</v>
      </c>
      <c r="Y24" s="78" t="s">
        <v>9</v>
      </c>
      <c r="Z24" s="479">
        <v>6</v>
      </c>
    </row>
    <row r="25" spans="1:26" ht="12.75">
      <c r="A25" s="103"/>
      <c r="B25" s="201" t="s">
        <v>196</v>
      </c>
      <c r="C25" s="45" t="s">
        <v>198</v>
      </c>
      <c r="D25" s="46" t="s">
        <v>200</v>
      </c>
      <c r="E25" s="60" t="s">
        <v>212</v>
      </c>
      <c r="F25" s="96"/>
      <c r="G25" s="166" t="s">
        <v>205</v>
      </c>
      <c r="H25" s="96"/>
      <c r="I25" s="104"/>
      <c r="J25" s="96"/>
      <c r="K25" s="97"/>
      <c r="L25" s="108"/>
      <c r="M25" s="97"/>
      <c r="N25" s="92"/>
      <c r="O25" s="95"/>
      <c r="P25" s="91"/>
      <c r="Q25" s="210"/>
      <c r="R25" s="72"/>
      <c r="S25" s="73"/>
      <c r="T25" s="73"/>
      <c r="U25" s="426"/>
      <c r="V25" s="287"/>
      <c r="W25" s="57"/>
      <c r="X25" s="81"/>
      <c r="Y25" s="74"/>
      <c r="Z25" s="480">
        <v>6</v>
      </c>
    </row>
    <row r="26" spans="1:26" ht="12.75">
      <c r="A26" s="279"/>
      <c r="B26" s="204"/>
      <c r="C26" s="177"/>
      <c r="D26" s="189" t="s">
        <v>343</v>
      </c>
      <c r="E26" s="7" t="s">
        <v>208</v>
      </c>
      <c r="F26" s="141">
        <v>1100</v>
      </c>
      <c r="G26" s="8" t="s">
        <v>206</v>
      </c>
      <c r="H26" s="141">
        <v>240</v>
      </c>
      <c r="I26" s="8" t="s">
        <v>210</v>
      </c>
      <c r="J26" s="141">
        <v>-50</v>
      </c>
      <c r="K26" s="142" t="s">
        <v>211</v>
      </c>
      <c r="L26" s="5">
        <v>-10</v>
      </c>
      <c r="M26" s="142"/>
      <c r="N26" s="6"/>
      <c r="O26" s="136"/>
      <c r="P26" s="137"/>
      <c r="Q26" s="210"/>
      <c r="R26" s="72"/>
      <c r="S26" s="73"/>
      <c r="T26" s="73"/>
      <c r="U26" s="426"/>
      <c r="V26" s="287"/>
      <c r="W26" s="63"/>
      <c r="X26" s="179"/>
      <c r="Y26" s="144"/>
      <c r="Z26" s="480"/>
    </row>
    <row r="27" spans="1:26" ht="13.5" thickBot="1">
      <c r="A27" s="279"/>
      <c r="B27" s="199"/>
      <c r="C27" s="47"/>
      <c r="D27" s="187" t="s">
        <v>344</v>
      </c>
      <c r="E27" s="61" t="s">
        <v>209</v>
      </c>
      <c r="F27" s="146"/>
      <c r="G27" s="106" t="s">
        <v>207</v>
      </c>
      <c r="H27" s="146"/>
      <c r="I27" s="106"/>
      <c r="J27" s="146"/>
      <c r="K27" s="102"/>
      <c r="L27" s="147"/>
      <c r="M27" s="102"/>
      <c r="N27" s="148"/>
      <c r="O27" s="102"/>
      <c r="P27" s="148"/>
      <c r="Q27" s="162"/>
      <c r="R27" s="79"/>
      <c r="S27" s="80"/>
      <c r="T27" s="80"/>
      <c r="U27" s="427"/>
      <c r="V27" s="292"/>
      <c r="W27" s="152"/>
      <c r="X27" s="153"/>
      <c r="Y27" s="79"/>
      <c r="Z27" s="481"/>
    </row>
    <row r="28" spans="1:26" ht="12.75">
      <c r="A28" s="103"/>
      <c r="B28" s="200" t="s">
        <v>215</v>
      </c>
      <c r="C28" s="48" t="s">
        <v>59</v>
      </c>
      <c r="D28" s="186" t="s">
        <v>216</v>
      </c>
      <c r="E28" s="58" t="s">
        <v>217</v>
      </c>
      <c r="F28" s="98">
        <v>1300</v>
      </c>
      <c r="G28" s="475" t="s">
        <v>218</v>
      </c>
      <c r="H28" s="98">
        <v>300</v>
      </c>
      <c r="I28" s="105" t="s">
        <v>222</v>
      </c>
      <c r="J28" s="98">
        <v>-50</v>
      </c>
      <c r="K28" s="185"/>
      <c r="L28" s="109"/>
      <c r="M28" s="99"/>
      <c r="N28" s="93"/>
      <c r="O28" s="457"/>
      <c r="P28" s="93"/>
      <c r="Q28" s="207" t="s">
        <v>230</v>
      </c>
      <c r="R28" s="71" t="s">
        <v>231</v>
      </c>
      <c r="S28" s="69">
        <f>R28-Q28</f>
        <v>0.3097222222222222</v>
      </c>
      <c r="T28" s="429" t="s">
        <v>232</v>
      </c>
      <c r="U28" s="430" t="s">
        <v>247</v>
      </c>
      <c r="V28" s="293"/>
      <c r="W28" s="64">
        <v>-12</v>
      </c>
      <c r="X28" s="171">
        <f>SUM(F28,H28,H30,F30,J28,J30,L28,L30,N28,P28,W28)</f>
        <v>2788</v>
      </c>
      <c r="Y28" s="482" t="s">
        <v>10</v>
      </c>
      <c r="Z28" s="479">
        <v>5</v>
      </c>
    </row>
    <row r="29" spans="1:26" ht="13.5" thickBot="1">
      <c r="A29" s="103"/>
      <c r="B29" s="471"/>
      <c r="C29" s="45"/>
      <c r="D29" s="46"/>
      <c r="E29" s="11" t="s">
        <v>221</v>
      </c>
      <c r="F29" s="176"/>
      <c r="G29" s="476" t="s">
        <v>220</v>
      </c>
      <c r="H29" s="176"/>
      <c r="I29" s="10"/>
      <c r="J29" s="176"/>
      <c r="K29" s="454" t="s">
        <v>223</v>
      </c>
      <c r="L29" s="12"/>
      <c r="M29" s="175"/>
      <c r="N29" s="9"/>
      <c r="O29" s="230"/>
      <c r="P29" s="6"/>
      <c r="Q29" s="210"/>
      <c r="R29" s="74"/>
      <c r="S29" s="73"/>
      <c r="T29" s="431"/>
      <c r="U29" s="432"/>
      <c r="V29" s="289"/>
      <c r="W29" s="62"/>
      <c r="X29" s="171"/>
      <c r="Y29" s="88"/>
      <c r="Z29" s="480"/>
    </row>
    <row r="30" spans="1:26" ht="12.75">
      <c r="A30" s="103"/>
      <c r="B30" s="472"/>
      <c r="C30" s="45"/>
      <c r="D30" s="46"/>
      <c r="E30" s="7" t="s">
        <v>229</v>
      </c>
      <c r="F30" s="141">
        <v>1100</v>
      </c>
      <c r="G30" s="477" t="s">
        <v>227</v>
      </c>
      <c r="H30" s="141">
        <v>180</v>
      </c>
      <c r="I30" s="8"/>
      <c r="J30" s="141"/>
      <c r="K30" s="443" t="s">
        <v>224</v>
      </c>
      <c r="L30" s="5">
        <v>-30</v>
      </c>
      <c r="M30" s="142"/>
      <c r="N30" s="6"/>
      <c r="O30" s="230"/>
      <c r="P30" s="6"/>
      <c r="Q30" s="210"/>
      <c r="R30" s="74"/>
      <c r="S30" s="73"/>
      <c r="T30" s="431"/>
      <c r="U30" s="432"/>
      <c r="V30" s="289"/>
      <c r="W30" s="62"/>
      <c r="X30" s="171"/>
      <c r="Y30" s="88"/>
      <c r="Z30" s="480"/>
    </row>
    <row r="31" spans="1:26" ht="13.5" thickBot="1">
      <c r="A31" s="103"/>
      <c r="B31" s="199"/>
      <c r="C31" s="47"/>
      <c r="D31" s="129"/>
      <c r="E31" s="61" t="s">
        <v>226</v>
      </c>
      <c r="F31" s="146"/>
      <c r="G31" s="478" t="s">
        <v>228</v>
      </c>
      <c r="H31" s="146"/>
      <c r="I31" s="106"/>
      <c r="J31" s="146"/>
      <c r="K31" s="444" t="s">
        <v>225</v>
      </c>
      <c r="L31" s="148"/>
      <c r="M31" s="102"/>
      <c r="N31" s="148"/>
      <c r="O31" s="458"/>
      <c r="P31" s="148"/>
      <c r="Q31" s="162"/>
      <c r="R31" s="79"/>
      <c r="S31" s="80"/>
      <c r="T31" s="80"/>
      <c r="U31" s="217"/>
      <c r="V31" s="292"/>
      <c r="W31" s="152"/>
      <c r="X31" s="153"/>
      <c r="Y31" s="130"/>
      <c r="Z31" s="481"/>
    </row>
    <row r="32" spans="1:26" ht="12.75">
      <c r="A32" s="103"/>
      <c r="B32" s="200" t="s">
        <v>233</v>
      </c>
      <c r="C32" s="48" t="s">
        <v>62</v>
      </c>
      <c r="D32" s="186" t="s">
        <v>235</v>
      </c>
      <c r="E32" s="473" t="s">
        <v>239</v>
      </c>
      <c r="F32" s="98">
        <v>1500</v>
      </c>
      <c r="G32" s="105" t="s">
        <v>203</v>
      </c>
      <c r="H32" s="98">
        <v>300</v>
      </c>
      <c r="I32" s="105"/>
      <c r="J32" s="98"/>
      <c r="K32" s="99" t="s">
        <v>236</v>
      </c>
      <c r="L32" s="109">
        <v>-10</v>
      </c>
      <c r="M32" s="99"/>
      <c r="N32" s="93"/>
      <c r="O32" s="99"/>
      <c r="P32" s="93"/>
      <c r="Q32" s="207" t="s">
        <v>244</v>
      </c>
      <c r="R32" s="71" t="s">
        <v>245</v>
      </c>
      <c r="S32" s="69">
        <f>R32-Q32</f>
        <v>0.4124999999999999</v>
      </c>
      <c r="T32" s="70" t="s">
        <v>246</v>
      </c>
      <c r="U32" s="433" t="s">
        <v>248</v>
      </c>
      <c r="V32" s="293"/>
      <c r="W32" s="64">
        <v>-56</v>
      </c>
      <c r="X32" s="171">
        <f>SUM(F32,H32,H34,F34,J32,J34,L32,L34,N32,P32,W32)</f>
        <v>2584</v>
      </c>
      <c r="Y32" s="87" t="s">
        <v>11</v>
      </c>
      <c r="Z32" s="479">
        <v>4</v>
      </c>
    </row>
    <row r="33" spans="1:26" ht="12.75">
      <c r="A33" s="103"/>
      <c r="B33" s="202" t="s">
        <v>234</v>
      </c>
      <c r="C33" s="46" t="s">
        <v>113</v>
      </c>
      <c r="D33" s="46" t="s">
        <v>235</v>
      </c>
      <c r="E33" s="474" t="s">
        <v>238</v>
      </c>
      <c r="F33" s="100"/>
      <c r="G33" s="103" t="s">
        <v>237</v>
      </c>
      <c r="H33" s="100"/>
      <c r="I33" s="143"/>
      <c r="J33" s="96"/>
      <c r="K33" s="166"/>
      <c r="L33" s="92"/>
      <c r="M33" s="97"/>
      <c r="N33" s="92"/>
      <c r="O33" s="95"/>
      <c r="P33" s="91"/>
      <c r="Q33" s="210"/>
      <c r="R33" s="74"/>
      <c r="S33" s="73"/>
      <c r="T33" s="73"/>
      <c r="U33" s="212"/>
      <c r="V33" s="287"/>
      <c r="W33" s="65"/>
      <c r="X33" s="83"/>
      <c r="Y33" s="88"/>
      <c r="Z33" s="480">
        <v>4</v>
      </c>
    </row>
    <row r="34" spans="1:26" ht="12.75">
      <c r="A34" s="103"/>
      <c r="B34" s="202"/>
      <c r="C34" s="46"/>
      <c r="D34" s="46"/>
      <c r="E34" s="462" t="s">
        <v>242</v>
      </c>
      <c r="F34" s="98">
        <v>800</v>
      </c>
      <c r="G34" s="166" t="s">
        <v>185</v>
      </c>
      <c r="H34" s="98">
        <v>60</v>
      </c>
      <c r="I34" s="105"/>
      <c r="J34" s="98"/>
      <c r="K34" s="99" t="s">
        <v>240</v>
      </c>
      <c r="L34" s="109">
        <v>-10</v>
      </c>
      <c r="M34" s="99"/>
      <c r="N34" s="93"/>
      <c r="O34" s="95"/>
      <c r="P34" s="91"/>
      <c r="Q34" s="210"/>
      <c r="R34" s="74"/>
      <c r="S34" s="73"/>
      <c r="T34" s="73"/>
      <c r="U34" s="212"/>
      <c r="V34" s="287"/>
      <c r="W34" s="65"/>
      <c r="X34" s="83"/>
      <c r="Y34" s="88"/>
      <c r="Z34" s="480"/>
    </row>
    <row r="35" spans="1:26" ht="13.5" thickBot="1">
      <c r="A35" s="103"/>
      <c r="B35" s="205"/>
      <c r="C35" s="129"/>
      <c r="D35" s="129"/>
      <c r="E35" s="411" t="s">
        <v>243</v>
      </c>
      <c r="F35" s="150"/>
      <c r="G35" s="2" t="s">
        <v>241</v>
      </c>
      <c r="H35" s="150"/>
      <c r="I35" s="106"/>
      <c r="J35" s="146"/>
      <c r="K35" s="102"/>
      <c r="L35" s="148"/>
      <c r="M35" s="102"/>
      <c r="N35" s="148"/>
      <c r="O35" s="102"/>
      <c r="P35" s="148"/>
      <c r="Q35" s="162"/>
      <c r="R35" s="79"/>
      <c r="S35" s="80"/>
      <c r="T35" s="80"/>
      <c r="U35" s="217"/>
      <c r="V35" s="292"/>
      <c r="W35" s="154"/>
      <c r="X35" s="85"/>
      <c r="Y35" s="130"/>
      <c r="Z35" s="481"/>
    </row>
    <row r="36" spans="1:26" ht="12.75">
      <c r="A36" s="103"/>
      <c r="B36" s="200" t="s">
        <v>249</v>
      </c>
      <c r="C36" s="48" t="s">
        <v>256</v>
      </c>
      <c r="D36" s="186" t="s">
        <v>257</v>
      </c>
      <c r="E36" s="58" t="s">
        <v>251</v>
      </c>
      <c r="F36" s="98">
        <v>1100</v>
      </c>
      <c r="G36" s="105"/>
      <c r="H36" s="98"/>
      <c r="I36" s="105"/>
      <c r="J36" s="98"/>
      <c r="K36" s="99"/>
      <c r="L36" s="109"/>
      <c r="M36" s="99" t="s">
        <v>81</v>
      </c>
      <c r="N36" s="93" t="s">
        <v>82</v>
      </c>
      <c r="O36" s="99"/>
      <c r="P36" s="93"/>
      <c r="Q36" s="58" t="s">
        <v>258</v>
      </c>
      <c r="R36" s="75">
        <v>0.95625</v>
      </c>
      <c r="S36" s="76">
        <f>R36-Q36</f>
        <v>0.4916666666666667</v>
      </c>
      <c r="T36" s="434" t="s">
        <v>259</v>
      </c>
      <c r="U36" s="437">
        <v>0.4534722222222222</v>
      </c>
      <c r="V36" s="284"/>
      <c r="W36" s="56">
        <v>-173</v>
      </c>
      <c r="X36" s="84">
        <f>SUM(F36,H36,F38,H38,J36,J38,W36)</f>
        <v>2007</v>
      </c>
      <c r="Y36" s="78" t="s">
        <v>12</v>
      </c>
      <c r="Z36" s="479">
        <v>3</v>
      </c>
    </row>
    <row r="37" spans="1:26" ht="12.75">
      <c r="A37" s="103"/>
      <c r="B37" s="206" t="s">
        <v>250</v>
      </c>
      <c r="C37" s="45" t="s">
        <v>256</v>
      </c>
      <c r="D37" s="46" t="s">
        <v>257</v>
      </c>
      <c r="E37" s="60" t="s">
        <v>252</v>
      </c>
      <c r="F37" s="96"/>
      <c r="G37" s="104"/>
      <c r="H37" s="96"/>
      <c r="I37" s="104"/>
      <c r="J37" s="96"/>
      <c r="K37" s="97"/>
      <c r="L37" s="108"/>
      <c r="M37" s="97"/>
      <c r="N37" s="92"/>
      <c r="O37" s="95"/>
      <c r="P37" s="91"/>
      <c r="Q37" s="59"/>
      <c r="R37" s="72"/>
      <c r="S37" s="73"/>
      <c r="T37" s="211"/>
      <c r="U37" s="438"/>
      <c r="V37" s="287"/>
      <c r="W37" s="57"/>
      <c r="X37" s="81"/>
      <c r="Y37" s="74"/>
      <c r="Z37" s="480">
        <v>3</v>
      </c>
    </row>
    <row r="38" spans="1:26" ht="12.75">
      <c r="A38" s="279"/>
      <c r="B38" s="200"/>
      <c r="C38" s="48" t="s">
        <v>55</v>
      </c>
      <c r="D38" s="190" t="s">
        <v>378</v>
      </c>
      <c r="E38" s="58" t="s">
        <v>253</v>
      </c>
      <c r="F38" s="98">
        <v>900</v>
      </c>
      <c r="G38" s="105" t="s">
        <v>254</v>
      </c>
      <c r="H38" s="98">
        <v>180</v>
      </c>
      <c r="I38" s="105"/>
      <c r="J38" s="98"/>
      <c r="K38" s="99"/>
      <c r="L38" s="109"/>
      <c r="M38" s="99"/>
      <c r="N38" s="93"/>
      <c r="O38" s="99"/>
      <c r="P38" s="93"/>
      <c r="Q38" s="58"/>
      <c r="R38" s="75"/>
      <c r="S38" s="76"/>
      <c r="T38" s="435"/>
      <c r="U38" s="438"/>
      <c r="V38" s="287"/>
      <c r="W38" s="64"/>
      <c r="X38" s="84"/>
      <c r="Y38" s="78"/>
      <c r="Z38" s="480"/>
    </row>
    <row r="39" spans="1:26" ht="13.5" thickBot="1">
      <c r="A39" s="103"/>
      <c r="B39" s="199"/>
      <c r="C39" s="47"/>
      <c r="D39" s="187" t="s">
        <v>379</v>
      </c>
      <c r="E39" s="61" t="s">
        <v>255</v>
      </c>
      <c r="F39" s="146"/>
      <c r="G39" s="106" t="s">
        <v>228</v>
      </c>
      <c r="H39" s="146"/>
      <c r="I39" s="106"/>
      <c r="J39" s="146"/>
      <c r="K39" s="102"/>
      <c r="L39" s="147"/>
      <c r="M39" s="102"/>
      <c r="N39" s="148"/>
      <c r="O39" s="102"/>
      <c r="P39" s="148"/>
      <c r="Q39" s="61"/>
      <c r="R39" s="163"/>
      <c r="S39" s="80"/>
      <c r="T39" s="436"/>
      <c r="U39" s="439"/>
      <c r="V39" s="292"/>
      <c r="W39" s="152"/>
      <c r="X39" s="164"/>
      <c r="Y39" s="79"/>
      <c r="Z39" s="481"/>
    </row>
    <row r="40" spans="1:26" ht="12.75">
      <c r="A40" s="103"/>
      <c r="B40" s="200" t="s">
        <v>260</v>
      </c>
      <c r="C40" s="48" t="s">
        <v>43</v>
      </c>
      <c r="D40" s="186" t="s">
        <v>93</v>
      </c>
      <c r="E40" s="58" t="s">
        <v>266</v>
      </c>
      <c r="F40" s="98">
        <v>1300</v>
      </c>
      <c r="G40" s="105"/>
      <c r="H40" s="98"/>
      <c r="I40" s="105"/>
      <c r="J40" s="98"/>
      <c r="K40" s="99" t="s">
        <v>172</v>
      </c>
      <c r="L40" s="109">
        <v>-10</v>
      </c>
      <c r="M40" s="99"/>
      <c r="N40" s="93"/>
      <c r="O40" s="99"/>
      <c r="P40" s="93"/>
      <c r="Q40" s="58" t="s">
        <v>267</v>
      </c>
      <c r="R40" s="75">
        <v>0.84375</v>
      </c>
      <c r="S40" s="76">
        <f>R40-Q40</f>
        <v>0.3875</v>
      </c>
      <c r="T40" s="435" t="s">
        <v>268</v>
      </c>
      <c r="U40" s="440">
        <v>0.3673611111111111</v>
      </c>
      <c r="V40" s="284" t="s">
        <v>276</v>
      </c>
      <c r="W40" s="64">
        <v>-1</v>
      </c>
      <c r="X40" s="171">
        <f>SUM(F40,H40,H42,F42,J40,J42,L40,L42,N40,P40,W40)</f>
        <v>1399</v>
      </c>
      <c r="Y40" s="483" t="s">
        <v>13</v>
      </c>
      <c r="Z40" s="479">
        <v>2</v>
      </c>
    </row>
    <row r="41" spans="1:26" ht="12.75">
      <c r="A41" s="103"/>
      <c r="B41" s="201" t="s">
        <v>261</v>
      </c>
      <c r="C41" s="45" t="s">
        <v>51</v>
      </c>
      <c r="D41" s="46" t="s">
        <v>93</v>
      </c>
      <c r="E41" s="60" t="s">
        <v>262</v>
      </c>
      <c r="F41" s="96"/>
      <c r="G41" s="104"/>
      <c r="H41" s="96"/>
      <c r="I41" s="104"/>
      <c r="J41" s="96"/>
      <c r="K41" s="97"/>
      <c r="L41" s="108"/>
      <c r="M41" s="97"/>
      <c r="N41" s="92"/>
      <c r="O41" s="95"/>
      <c r="P41" s="91"/>
      <c r="Q41" s="59"/>
      <c r="R41" s="72"/>
      <c r="S41" s="73"/>
      <c r="T41" s="211"/>
      <c r="U41" s="438"/>
      <c r="V41" s="287"/>
      <c r="W41" s="57"/>
      <c r="X41" s="81"/>
      <c r="Y41" s="484"/>
      <c r="Z41" s="480">
        <v>2</v>
      </c>
    </row>
    <row r="42" spans="1:26" ht="13.5" thickBot="1">
      <c r="A42" s="103"/>
      <c r="B42" s="199"/>
      <c r="C42" s="47"/>
      <c r="D42" s="129"/>
      <c r="E42" s="3"/>
      <c r="F42" s="101"/>
      <c r="G42" s="2" t="s">
        <v>264</v>
      </c>
      <c r="H42" s="101">
        <v>120</v>
      </c>
      <c r="I42" s="2"/>
      <c r="J42" s="101"/>
      <c r="K42" s="182" t="s">
        <v>263</v>
      </c>
      <c r="L42" s="18">
        <v>-10</v>
      </c>
      <c r="M42" s="182" t="s">
        <v>265</v>
      </c>
      <c r="N42" s="13" t="s">
        <v>82</v>
      </c>
      <c r="O42" s="102"/>
      <c r="P42" s="148"/>
      <c r="Q42" s="61"/>
      <c r="R42" s="163"/>
      <c r="S42" s="80"/>
      <c r="T42" s="436"/>
      <c r="U42" s="441"/>
      <c r="V42" s="292"/>
      <c r="W42" s="152"/>
      <c r="X42" s="164"/>
      <c r="Y42" s="485"/>
      <c r="Z42" s="481"/>
    </row>
    <row r="43" spans="1:26" ht="12.75">
      <c r="A43" s="103"/>
      <c r="B43" s="200" t="s">
        <v>269</v>
      </c>
      <c r="C43" s="48" t="s">
        <v>113</v>
      </c>
      <c r="D43" s="186" t="s">
        <v>114</v>
      </c>
      <c r="E43" s="198" t="s">
        <v>273</v>
      </c>
      <c r="F43" s="192">
        <v>100</v>
      </c>
      <c r="G43" s="193"/>
      <c r="H43" s="192"/>
      <c r="I43" s="193"/>
      <c r="J43" s="192"/>
      <c r="K43" s="194"/>
      <c r="L43" s="195"/>
      <c r="M43" s="194"/>
      <c r="N43" s="196"/>
      <c r="O43" s="99"/>
      <c r="P43" s="93"/>
      <c r="Q43" s="58" t="s">
        <v>274</v>
      </c>
      <c r="R43" s="75">
        <v>0.8125</v>
      </c>
      <c r="S43" s="76">
        <f>R43-Q43</f>
        <v>0.36180555555555555</v>
      </c>
      <c r="T43" s="435" t="s">
        <v>277</v>
      </c>
      <c r="U43" s="440">
        <v>0.36180555555555555</v>
      </c>
      <c r="V43" s="291"/>
      <c r="W43" s="64">
        <v>-41</v>
      </c>
      <c r="X43" s="171">
        <f>SUM(F43,H43,J43,L43,N43,P43,W43)</f>
        <v>59</v>
      </c>
      <c r="Y43" s="483" t="s">
        <v>14</v>
      </c>
      <c r="Z43" s="479">
        <v>1</v>
      </c>
    </row>
    <row r="44" spans="1:26" ht="13.5" thickBot="1">
      <c r="A44" s="103"/>
      <c r="B44" s="199" t="s">
        <v>270</v>
      </c>
      <c r="C44" s="47" t="s">
        <v>271</v>
      </c>
      <c r="D44" s="129" t="s">
        <v>272</v>
      </c>
      <c r="E44" s="3"/>
      <c r="F44" s="101"/>
      <c r="G44" s="2"/>
      <c r="H44" s="101"/>
      <c r="I44" s="2"/>
      <c r="J44" s="101"/>
      <c r="K44" s="182"/>
      <c r="L44" s="18"/>
      <c r="M44" s="182"/>
      <c r="N44" s="13"/>
      <c r="O44" s="102"/>
      <c r="P44" s="148"/>
      <c r="Q44" s="61"/>
      <c r="R44" s="163"/>
      <c r="S44" s="80"/>
      <c r="T44" s="436"/>
      <c r="U44" s="439"/>
      <c r="V44" s="292"/>
      <c r="W44" s="152"/>
      <c r="X44" s="164"/>
      <c r="Y44" s="485"/>
      <c r="Z44" s="481">
        <v>1</v>
      </c>
    </row>
    <row r="45" spans="2:5" ht="12.75">
      <c r="B45" s="31" t="s">
        <v>361</v>
      </c>
      <c r="C45" s="32"/>
      <c r="D45" s="30"/>
      <c r="E45" s="309"/>
    </row>
    <row r="46" spans="2:5" ht="12.75">
      <c r="B46" s="31" t="s">
        <v>36</v>
      </c>
      <c r="C46" s="32"/>
      <c r="D46" s="308"/>
      <c r="E46" s="8" t="s">
        <v>363</v>
      </c>
    </row>
    <row r="47" spans="2:5" ht="12.75">
      <c r="B47" s="31" t="s">
        <v>37</v>
      </c>
      <c r="C47" s="32"/>
      <c r="D47" s="308"/>
      <c r="E47" s="8" t="s">
        <v>364</v>
      </c>
    </row>
    <row r="48" spans="2:5" ht="12.75">
      <c r="B48" s="31" t="s">
        <v>38</v>
      </c>
      <c r="C48" s="32"/>
      <c r="D48" s="308"/>
      <c r="E48" s="8" t="s">
        <v>365</v>
      </c>
    </row>
    <row r="49" spans="2:5" ht="12.75">
      <c r="B49" s="31" t="s">
        <v>39</v>
      </c>
      <c r="C49" s="32"/>
      <c r="D49" s="308"/>
      <c r="E49" s="8" t="s">
        <v>368</v>
      </c>
    </row>
    <row r="50" spans="2:5" ht="12.75">
      <c r="B50" s="22" t="s">
        <v>40</v>
      </c>
      <c r="C50" s="30"/>
      <c r="D50" s="22"/>
      <c r="E50" s="15" t="s">
        <v>367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3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2" max="2" width="18.75390625" style="0" customWidth="1"/>
    <col min="3" max="3" width="5.00390625" style="0" bestFit="1" customWidth="1"/>
    <col min="4" max="4" width="11.25390625" style="0" customWidth="1"/>
    <col min="5" max="5" width="14.00390625" style="0" bestFit="1" customWidth="1"/>
    <col min="6" max="6" width="4.00390625" style="0" bestFit="1" customWidth="1"/>
    <col min="8" max="8" width="3.625" style="0" bestFit="1" customWidth="1"/>
    <col min="9" max="9" width="8.625" style="0" customWidth="1"/>
    <col min="10" max="10" width="3.625" style="0" bestFit="1" customWidth="1"/>
    <col min="11" max="11" width="8.75390625" style="0" bestFit="1" customWidth="1"/>
    <col min="12" max="12" width="3.625" style="0" bestFit="1" customWidth="1"/>
    <col min="13" max="13" width="9.625" style="0" bestFit="1" customWidth="1"/>
    <col min="14" max="14" width="3.625" style="0" bestFit="1" customWidth="1"/>
    <col min="15" max="15" width="5.375" style="0" customWidth="1"/>
    <col min="16" max="16" width="3.625" style="0" bestFit="1" customWidth="1"/>
    <col min="17" max="17" width="6.875" style="0" bestFit="1" customWidth="1"/>
    <col min="18" max="18" width="6.125" style="0" bestFit="1" customWidth="1"/>
    <col min="19" max="19" width="4.625" style="0" bestFit="1" customWidth="1"/>
    <col min="20" max="20" width="4.00390625" style="0" bestFit="1" customWidth="1"/>
    <col min="21" max="21" width="3.625" style="0" bestFit="1" customWidth="1"/>
    <col min="22" max="22" width="6.375" style="0" bestFit="1" customWidth="1"/>
    <col min="23" max="23" width="5.125" style="0" bestFit="1" customWidth="1"/>
  </cols>
  <sheetData>
    <row r="2" spans="2:4" ht="12.75">
      <c r="B2" s="22" t="s">
        <v>278</v>
      </c>
      <c r="C2" s="22"/>
      <c r="D2" s="30"/>
    </row>
    <row r="3" spans="2:4" ht="15">
      <c r="B3" s="28" t="s">
        <v>318</v>
      </c>
      <c r="C3" s="28"/>
      <c r="D3" s="27"/>
    </row>
    <row r="4" ht="6.75" customHeight="1"/>
    <row r="5" spans="2:23" ht="13.5" thickBot="1">
      <c r="B5" s="199" t="s">
        <v>0</v>
      </c>
      <c r="C5" s="47"/>
      <c r="D5" s="50" t="s">
        <v>29</v>
      </c>
      <c r="E5" s="54" t="s">
        <v>66</v>
      </c>
      <c r="F5" s="52" t="s">
        <v>4</v>
      </c>
      <c r="G5" s="51" t="s">
        <v>64</v>
      </c>
      <c r="H5" s="52" t="s">
        <v>4</v>
      </c>
      <c r="I5" s="51" t="s">
        <v>325</v>
      </c>
      <c r="J5" s="53" t="s">
        <v>4</v>
      </c>
      <c r="K5" s="54" t="s">
        <v>326</v>
      </c>
      <c r="L5" s="52" t="s">
        <v>4</v>
      </c>
      <c r="M5" s="54" t="s">
        <v>17</v>
      </c>
      <c r="N5" s="52" t="s">
        <v>4</v>
      </c>
      <c r="O5" s="51" t="s">
        <v>18</v>
      </c>
      <c r="P5" s="52" t="s">
        <v>4</v>
      </c>
      <c r="Q5" s="54" t="s">
        <v>3</v>
      </c>
      <c r="R5" s="36" t="s">
        <v>2</v>
      </c>
      <c r="S5" s="37" t="s">
        <v>26</v>
      </c>
      <c r="T5" s="139" t="s">
        <v>275</v>
      </c>
      <c r="U5" s="55" t="s">
        <v>4</v>
      </c>
      <c r="V5" s="54" t="s">
        <v>1</v>
      </c>
      <c r="W5" s="37" t="s">
        <v>27</v>
      </c>
    </row>
    <row r="6" spans="2:23" ht="12.75">
      <c r="B6" s="200" t="s">
        <v>319</v>
      </c>
      <c r="C6" s="48" t="s">
        <v>321</v>
      </c>
      <c r="D6" s="49" t="s">
        <v>323</v>
      </c>
      <c r="E6" s="486" t="s">
        <v>324</v>
      </c>
      <c r="F6" s="98">
        <v>800</v>
      </c>
      <c r="G6" s="105"/>
      <c r="H6" s="98"/>
      <c r="I6" s="105"/>
      <c r="J6" s="98"/>
      <c r="K6" s="99"/>
      <c r="L6" s="109"/>
      <c r="M6" s="99" t="s">
        <v>327</v>
      </c>
      <c r="N6" s="93" t="s">
        <v>82</v>
      </c>
      <c r="O6" s="99"/>
      <c r="P6" s="93"/>
      <c r="Q6" s="58" t="s">
        <v>178</v>
      </c>
      <c r="R6" s="75">
        <v>0.6368055555555555</v>
      </c>
      <c r="S6" s="76">
        <f>R6-Q6</f>
        <v>0.2013888888888889</v>
      </c>
      <c r="T6" s="488"/>
      <c r="U6" s="272"/>
      <c r="V6" s="84">
        <f>SUM(F6,H6,J6,L6,N6,P6,U6)</f>
        <v>800</v>
      </c>
      <c r="W6" s="86" t="s">
        <v>5</v>
      </c>
    </row>
    <row r="7" spans="2:23" ht="13.5" thickBot="1">
      <c r="B7" s="199" t="s">
        <v>320</v>
      </c>
      <c r="C7" s="47" t="s">
        <v>322</v>
      </c>
      <c r="D7" s="253" t="s">
        <v>323</v>
      </c>
      <c r="E7" s="487"/>
      <c r="F7" s="146"/>
      <c r="G7" s="106"/>
      <c r="H7" s="146"/>
      <c r="I7" s="106"/>
      <c r="J7" s="146"/>
      <c r="K7" s="102"/>
      <c r="L7" s="147"/>
      <c r="M7" s="102"/>
      <c r="N7" s="148"/>
      <c r="O7" s="102"/>
      <c r="P7" s="148"/>
      <c r="Q7" s="61"/>
      <c r="R7" s="79"/>
      <c r="S7" s="80"/>
      <c r="T7" s="427"/>
      <c r="U7" s="275"/>
      <c r="V7" s="85"/>
      <c r="W7" s="197"/>
    </row>
    <row r="8" spans="2:5" ht="12.75">
      <c r="B8" s="31" t="s">
        <v>361</v>
      </c>
      <c r="C8" s="32"/>
      <c r="D8" s="30"/>
      <c r="E8" s="31" t="s">
        <v>39</v>
      </c>
    </row>
    <row r="9" spans="2:5" ht="12.75">
      <c r="B9" s="31" t="s">
        <v>36</v>
      </c>
      <c r="C9" s="32"/>
      <c r="D9" s="308"/>
      <c r="E9" s="22" t="s">
        <v>40</v>
      </c>
    </row>
    <row r="10" spans="2:5" ht="12.75">
      <c r="B10" s="31" t="s">
        <v>37</v>
      </c>
      <c r="C10" s="32"/>
      <c r="D10" s="308"/>
      <c r="E10" s="8" t="s">
        <v>363</v>
      </c>
    </row>
    <row r="11" spans="2:5" ht="12.75">
      <c r="B11" s="31" t="s">
        <v>38</v>
      </c>
      <c r="C11" s="32"/>
      <c r="D11" s="308"/>
      <c r="E11" s="8" t="s">
        <v>368</v>
      </c>
    </row>
    <row r="12" spans="3:4" ht="12.75">
      <c r="C12" s="32"/>
      <c r="D12" s="308"/>
    </row>
    <row r="13" spans="3:5" ht="12.75">
      <c r="C13" s="30"/>
      <c r="D13" s="22"/>
      <c r="E13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">
      <selection activeCell="M20" sqref="M20"/>
    </sheetView>
  </sheetViews>
  <sheetFormatPr defaultColWidth="9.00390625" defaultRowHeight="12.75"/>
  <cols>
    <col min="1" max="1" width="3.75390625" style="35" customWidth="1"/>
    <col min="2" max="2" width="18.25390625" style="22" customWidth="1"/>
    <col min="3" max="3" width="11.75390625" style="225" customWidth="1"/>
    <col min="4" max="4" width="7.625" style="22" customWidth="1"/>
    <col min="5" max="5" width="8.875" style="225" customWidth="1"/>
    <col min="6" max="6" width="8.125" style="225" customWidth="1"/>
    <col min="7" max="7" width="10.875" style="30" customWidth="1"/>
    <col min="8" max="8" width="6.25390625" style="22" customWidth="1"/>
    <col min="9" max="9" width="4.625" style="31" customWidth="1"/>
    <col min="10" max="10" width="3.00390625" style="30" customWidth="1"/>
    <col min="11" max="11" width="3.125" style="33" customWidth="1"/>
    <col min="12" max="12" width="18.25390625" style="22" customWidth="1"/>
    <col min="13" max="13" width="11.75390625" style="225" customWidth="1"/>
    <col min="14" max="14" width="7.625" style="22" customWidth="1"/>
    <col min="15" max="15" width="8.875" style="225" customWidth="1"/>
    <col min="16" max="16" width="8.125" style="225" customWidth="1"/>
    <col min="17" max="17" width="10.875" style="30" customWidth="1"/>
    <col min="18" max="18" width="6.25390625" style="22" customWidth="1"/>
    <col min="19" max="19" width="4.625" style="31" customWidth="1"/>
    <col min="20" max="20" width="3.00390625" style="30" customWidth="1"/>
    <col min="21" max="16384" width="9.125" style="22" customWidth="1"/>
  </cols>
  <sheetData>
    <row r="2" spans="1:19" ht="19.5" thickBot="1">
      <c r="A2" s="22"/>
      <c r="B2" s="115" t="s">
        <v>380</v>
      </c>
      <c r="C2" s="116"/>
      <c r="D2" s="117"/>
      <c r="E2" s="117"/>
      <c r="F2" s="117"/>
      <c r="G2" s="119"/>
      <c r="H2" s="118"/>
      <c r="I2" s="120"/>
      <c r="L2" s="115" t="s">
        <v>380</v>
      </c>
      <c r="M2" s="116"/>
      <c r="N2" s="117"/>
      <c r="O2" s="117"/>
      <c r="P2" s="117"/>
      <c r="Q2" s="119"/>
      <c r="R2" s="118"/>
      <c r="S2" s="120"/>
    </row>
    <row r="3" spans="1:21" ht="12.75" customHeight="1">
      <c r="A3" s="110"/>
      <c r="B3" s="537" t="s">
        <v>21</v>
      </c>
      <c r="C3" s="539" t="s">
        <v>25</v>
      </c>
      <c r="D3" s="368" t="s">
        <v>375</v>
      </c>
      <c r="E3" s="369" t="s">
        <v>373</v>
      </c>
      <c r="F3" s="369" t="s">
        <v>371</v>
      </c>
      <c r="G3" s="370" t="s">
        <v>369</v>
      </c>
      <c r="H3" s="541" t="s">
        <v>1</v>
      </c>
      <c r="I3" s="539" t="s">
        <v>22</v>
      </c>
      <c r="J3" s="543" t="s">
        <v>35</v>
      </c>
      <c r="K3" s="31"/>
      <c r="L3" s="537" t="s">
        <v>21</v>
      </c>
      <c r="M3" s="539" t="s">
        <v>25</v>
      </c>
      <c r="N3" s="368" t="s">
        <v>375</v>
      </c>
      <c r="O3" s="369" t="s">
        <v>373</v>
      </c>
      <c r="P3" s="369" t="s">
        <v>371</v>
      </c>
      <c r="Q3" s="370" t="s">
        <v>369</v>
      </c>
      <c r="R3" s="541" t="s">
        <v>1</v>
      </c>
      <c r="S3" s="539" t="s">
        <v>22</v>
      </c>
      <c r="T3" s="543" t="s">
        <v>35</v>
      </c>
      <c r="U3" s="30"/>
    </row>
    <row r="4" spans="1:21" ht="12.75" customHeight="1" thickBot="1">
      <c r="A4" s="110"/>
      <c r="B4" s="538"/>
      <c r="C4" s="540"/>
      <c r="D4" s="371" t="s">
        <v>376</v>
      </c>
      <c r="E4" s="372" t="s">
        <v>374</v>
      </c>
      <c r="F4" s="372" t="s">
        <v>372</v>
      </c>
      <c r="G4" s="373" t="s">
        <v>370</v>
      </c>
      <c r="H4" s="542"/>
      <c r="I4" s="540"/>
      <c r="J4" s="544"/>
      <c r="K4" s="31"/>
      <c r="L4" s="538"/>
      <c r="M4" s="540"/>
      <c r="N4" s="371" t="s">
        <v>376</v>
      </c>
      <c r="O4" s="372" t="s">
        <v>374</v>
      </c>
      <c r="P4" s="372" t="s">
        <v>372</v>
      </c>
      <c r="Q4" s="373" t="s">
        <v>370</v>
      </c>
      <c r="R4" s="542"/>
      <c r="S4" s="540"/>
      <c r="T4" s="544"/>
      <c r="U4" s="30"/>
    </row>
    <row r="5" spans="1:21" ht="12.75">
      <c r="A5" s="110"/>
      <c r="B5" s="353" t="s">
        <v>67</v>
      </c>
      <c r="C5" s="354" t="s">
        <v>69</v>
      </c>
      <c r="D5" s="374">
        <v>20</v>
      </c>
      <c r="E5" s="375"/>
      <c r="F5" s="376"/>
      <c r="G5" s="377"/>
      <c r="H5" s="21">
        <f aca="true" t="shared" si="0" ref="H5:H13">SUM(D5:G5)</f>
        <v>20</v>
      </c>
      <c r="I5" s="322" t="s">
        <v>5</v>
      </c>
      <c r="J5" s="111">
        <v>1</v>
      </c>
      <c r="K5" s="31"/>
      <c r="L5" s="360" t="s">
        <v>195</v>
      </c>
      <c r="M5" s="361" t="s">
        <v>199</v>
      </c>
      <c r="N5" s="382">
        <v>6</v>
      </c>
      <c r="O5" s="383"/>
      <c r="P5" s="384"/>
      <c r="Q5" s="385"/>
      <c r="R5" s="515">
        <f aca="true" t="shared" si="1" ref="R5:R11">SUM(N5:Q5)</f>
        <v>6</v>
      </c>
      <c r="S5" s="516" t="s">
        <v>15</v>
      </c>
      <c r="T5" s="111">
        <v>31</v>
      </c>
      <c r="U5" s="30"/>
    </row>
    <row r="6" spans="1:21" ht="12.75">
      <c r="A6" s="110"/>
      <c r="B6" s="355" t="s">
        <v>70</v>
      </c>
      <c r="C6" s="356" t="s">
        <v>71</v>
      </c>
      <c r="D6" s="378">
        <v>20</v>
      </c>
      <c r="E6" s="379"/>
      <c r="F6" s="380"/>
      <c r="G6" s="381"/>
      <c r="H6" s="317">
        <f t="shared" si="0"/>
        <v>20</v>
      </c>
      <c r="I6" s="323" t="s">
        <v>5</v>
      </c>
      <c r="J6" s="111">
        <v>2</v>
      </c>
      <c r="K6" s="31"/>
      <c r="L6" s="358" t="s">
        <v>196</v>
      </c>
      <c r="M6" s="359" t="s">
        <v>200</v>
      </c>
      <c r="N6" s="386">
        <v>6</v>
      </c>
      <c r="O6" s="387"/>
      <c r="P6" s="388"/>
      <c r="Q6" s="389"/>
      <c r="R6" s="517">
        <f t="shared" si="1"/>
        <v>6</v>
      </c>
      <c r="S6" s="518" t="s">
        <v>15</v>
      </c>
      <c r="T6" s="111">
        <v>32</v>
      </c>
      <c r="U6" s="30"/>
    </row>
    <row r="7" spans="1:21" ht="12.75">
      <c r="A7" s="110"/>
      <c r="B7" s="357" t="s">
        <v>280</v>
      </c>
      <c r="C7" s="356" t="s">
        <v>71</v>
      </c>
      <c r="D7" s="378">
        <v>20</v>
      </c>
      <c r="E7" s="379"/>
      <c r="F7" s="380"/>
      <c r="G7" s="381"/>
      <c r="H7" s="317">
        <f t="shared" si="0"/>
        <v>20</v>
      </c>
      <c r="I7" s="323" t="s">
        <v>5</v>
      </c>
      <c r="J7" s="111">
        <v>3</v>
      </c>
      <c r="K7" s="31"/>
      <c r="L7" s="362" t="s">
        <v>215</v>
      </c>
      <c r="M7" s="363" t="s">
        <v>216</v>
      </c>
      <c r="N7" s="390">
        <v>5</v>
      </c>
      <c r="O7" s="391"/>
      <c r="P7" s="392"/>
      <c r="Q7" s="393"/>
      <c r="R7" s="519">
        <f t="shared" si="1"/>
        <v>5</v>
      </c>
      <c r="S7" s="520" t="s">
        <v>19</v>
      </c>
      <c r="T7" s="112">
        <v>33</v>
      </c>
      <c r="U7" s="30"/>
    </row>
    <row r="8" spans="1:21" ht="12.75">
      <c r="A8" s="110"/>
      <c r="B8" s="360" t="s">
        <v>57</v>
      </c>
      <c r="C8" s="361" t="s">
        <v>77</v>
      </c>
      <c r="D8" s="382">
        <v>18</v>
      </c>
      <c r="E8" s="383"/>
      <c r="F8" s="384"/>
      <c r="G8" s="385"/>
      <c r="H8" s="319">
        <f t="shared" si="0"/>
        <v>18</v>
      </c>
      <c r="I8" s="400" t="s">
        <v>6</v>
      </c>
      <c r="J8" s="111">
        <v>4</v>
      </c>
      <c r="K8" s="31"/>
      <c r="L8" s="355" t="s">
        <v>233</v>
      </c>
      <c r="M8" s="356" t="s">
        <v>235</v>
      </c>
      <c r="N8" s="378">
        <v>4</v>
      </c>
      <c r="O8" s="379"/>
      <c r="P8" s="380"/>
      <c r="Q8" s="381"/>
      <c r="R8" s="523">
        <f t="shared" si="1"/>
        <v>4</v>
      </c>
      <c r="S8" s="524" t="s">
        <v>16</v>
      </c>
      <c r="T8" s="111">
        <v>34</v>
      </c>
      <c r="U8" s="30"/>
    </row>
    <row r="9" spans="1:21" ht="12.75">
      <c r="A9" s="110"/>
      <c r="B9" s="355" t="s">
        <v>78</v>
      </c>
      <c r="C9" s="356" t="s">
        <v>80</v>
      </c>
      <c r="D9" s="378">
        <v>18</v>
      </c>
      <c r="E9" s="379"/>
      <c r="F9" s="380"/>
      <c r="G9" s="381"/>
      <c r="H9" s="125">
        <f t="shared" si="0"/>
        <v>18</v>
      </c>
      <c r="I9" s="325" t="s">
        <v>6</v>
      </c>
      <c r="J9" s="111">
        <v>5</v>
      </c>
      <c r="K9" s="31"/>
      <c r="L9" s="364" t="s">
        <v>234</v>
      </c>
      <c r="M9" s="359" t="s">
        <v>235</v>
      </c>
      <c r="N9" s="386">
        <v>4</v>
      </c>
      <c r="O9" s="387"/>
      <c r="P9" s="388"/>
      <c r="Q9" s="389"/>
      <c r="R9" s="517">
        <f t="shared" si="1"/>
        <v>4</v>
      </c>
      <c r="S9" s="518" t="s">
        <v>16</v>
      </c>
      <c r="T9" s="111">
        <v>35</v>
      </c>
      <c r="U9" s="30"/>
    </row>
    <row r="10" spans="1:21" ht="12.75">
      <c r="A10" s="110"/>
      <c r="B10" s="355" t="s">
        <v>112</v>
      </c>
      <c r="C10" s="356" t="s">
        <v>114</v>
      </c>
      <c r="D10" s="378">
        <v>18</v>
      </c>
      <c r="E10" s="379"/>
      <c r="F10" s="380"/>
      <c r="G10" s="381"/>
      <c r="H10" s="125">
        <f t="shared" si="0"/>
        <v>18</v>
      </c>
      <c r="I10" s="325" t="s">
        <v>6</v>
      </c>
      <c r="J10" s="111">
        <v>6</v>
      </c>
      <c r="K10" s="31"/>
      <c r="L10" s="360" t="s">
        <v>249</v>
      </c>
      <c r="M10" s="361" t="s">
        <v>257</v>
      </c>
      <c r="N10" s="382">
        <v>3</v>
      </c>
      <c r="O10" s="383"/>
      <c r="P10" s="384"/>
      <c r="Q10" s="385"/>
      <c r="R10" s="515">
        <f t="shared" si="1"/>
        <v>3</v>
      </c>
      <c r="S10" s="516" t="s">
        <v>23</v>
      </c>
      <c r="T10" s="113">
        <v>36</v>
      </c>
      <c r="U10" s="30"/>
    </row>
    <row r="11" spans="1:21" ht="12.75">
      <c r="A11" s="110"/>
      <c r="B11" s="355" t="s">
        <v>115</v>
      </c>
      <c r="C11" s="356" t="s">
        <v>114</v>
      </c>
      <c r="D11" s="378">
        <v>18</v>
      </c>
      <c r="E11" s="379"/>
      <c r="F11" s="380"/>
      <c r="G11" s="381"/>
      <c r="H11" s="125">
        <f t="shared" si="0"/>
        <v>18</v>
      </c>
      <c r="I11" s="325" t="s">
        <v>6</v>
      </c>
      <c r="J11" s="111">
        <v>7</v>
      </c>
      <c r="K11" s="31"/>
      <c r="L11" s="365" t="s">
        <v>250</v>
      </c>
      <c r="M11" s="359" t="s">
        <v>257</v>
      </c>
      <c r="N11" s="386">
        <v>3</v>
      </c>
      <c r="O11" s="387"/>
      <c r="P11" s="388"/>
      <c r="Q11" s="389"/>
      <c r="R11" s="517">
        <f t="shared" si="1"/>
        <v>3</v>
      </c>
      <c r="S11" s="518" t="s">
        <v>23</v>
      </c>
      <c r="T11" s="114">
        <v>37</v>
      </c>
      <c r="U11" s="30"/>
    </row>
    <row r="12" spans="1:21" ht="12.75">
      <c r="A12" s="110"/>
      <c r="B12" s="364" t="s">
        <v>116</v>
      </c>
      <c r="C12" s="359" t="s">
        <v>114</v>
      </c>
      <c r="D12" s="386">
        <v>18</v>
      </c>
      <c r="E12" s="387"/>
      <c r="F12" s="388"/>
      <c r="G12" s="389"/>
      <c r="H12" s="17">
        <f t="shared" si="0"/>
        <v>18</v>
      </c>
      <c r="I12" s="326" t="s">
        <v>6</v>
      </c>
      <c r="J12" s="111">
        <v>8</v>
      </c>
      <c r="K12" s="31"/>
      <c r="L12" s="360" t="s">
        <v>260</v>
      </c>
      <c r="M12" s="361" t="s">
        <v>93</v>
      </c>
      <c r="N12" s="382">
        <v>2</v>
      </c>
      <c r="O12" s="383"/>
      <c r="P12" s="384"/>
      <c r="Q12" s="385"/>
      <c r="R12" s="515">
        <f>SUM(N12:P12)</f>
        <v>2</v>
      </c>
      <c r="S12" s="516" t="s">
        <v>24</v>
      </c>
      <c r="T12" s="114">
        <v>38</v>
      </c>
      <c r="U12" s="30"/>
    </row>
    <row r="13" spans="1:21" ht="12.75">
      <c r="A13" s="110"/>
      <c r="B13" s="401" t="s">
        <v>42</v>
      </c>
      <c r="C13" s="361" t="s">
        <v>85</v>
      </c>
      <c r="D13" s="382">
        <v>16</v>
      </c>
      <c r="E13" s="383"/>
      <c r="F13" s="384"/>
      <c r="G13" s="385"/>
      <c r="H13" s="320">
        <f t="shared" si="0"/>
        <v>16</v>
      </c>
      <c r="I13" s="327" t="s">
        <v>7</v>
      </c>
      <c r="J13" s="111">
        <v>9</v>
      </c>
      <c r="K13" s="31"/>
      <c r="L13" s="358" t="s">
        <v>261</v>
      </c>
      <c r="M13" s="359" t="s">
        <v>93</v>
      </c>
      <c r="N13" s="386">
        <v>2</v>
      </c>
      <c r="O13" s="387"/>
      <c r="P13" s="388"/>
      <c r="Q13" s="389"/>
      <c r="R13" s="517">
        <f>SUM(N13:Q13)</f>
        <v>2</v>
      </c>
      <c r="S13" s="518" t="s">
        <v>24</v>
      </c>
      <c r="T13" s="114">
        <v>39</v>
      </c>
      <c r="U13" s="30"/>
    </row>
    <row r="14" spans="1:21" ht="12.75">
      <c r="A14" s="110"/>
      <c r="B14" s="355" t="s">
        <v>86</v>
      </c>
      <c r="C14" s="356" t="s">
        <v>85</v>
      </c>
      <c r="D14" s="381">
        <v>16</v>
      </c>
      <c r="E14" s="379"/>
      <c r="F14" s="380"/>
      <c r="G14" s="381"/>
      <c r="H14" s="321">
        <f>SUM(D14:F14)</f>
        <v>16</v>
      </c>
      <c r="I14" s="328" t="s">
        <v>7</v>
      </c>
      <c r="J14" s="111">
        <v>10</v>
      </c>
      <c r="K14" s="31"/>
      <c r="L14" s="360" t="s">
        <v>269</v>
      </c>
      <c r="M14" s="361" t="s">
        <v>114</v>
      </c>
      <c r="N14" s="382">
        <v>1</v>
      </c>
      <c r="O14" s="383"/>
      <c r="P14" s="384"/>
      <c r="Q14" s="385"/>
      <c r="R14" s="515">
        <f>SUM(N14:P14)</f>
        <v>1</v>
      </c>
      <c r="S14" s="516" t="s">
        <v>54</v>
      </c>
      <c r="T14" s="114">
        <v>40</v>
      </c>
      <c r="U14" s="30"/>
    </row>
    <row r="15" spans="1:21" ht="13.5" thickBot="1">
      <c r="A15" s="110"/>
      <c r="B15" s="355" t="s">
        <v>125</v>
      </c>
      <c r="C15" s="356" t="s">
        <v>126</v>
      </c>
      <c r="D15" s="378">
        <v>16</v>
      </c>
      <c r="E15" s="379"/>
      <c r="F15" s="380"/>
      <c r="G15" s="381"/>
      <c r="H15" s="321">
        <f>SUM(D15:F15)</f>
        <v>16</v>
      </c>
      <c r="I15" s="328" t="s">
        <v>7</v>
      </c>
      <c r="J15" s="111">
        <v>11</v>
      </c>
      <c r="K15" s="31"/>
      <c r="L15" s="366" t="s">
        <v>270</v>
      </c>
      <c r="M15" s="367" t="s">
        <v>272</v>
      </c>
      <c r="N15" s="406">
        <v>1</v>
      </c>
      <c r="O15" s="407"/>
      <c r="P15" s="408"/>
      <c r="Q15" s="409"/>
      <c r="R15" s="527">
        <f>SUM(N15:P15)</f>
        <v>1</v>
      </c>
      <c r="S15" s="528" t="s">
        <v>54</v>
      </c>
      <c r="T15" s="114">
        <v>41</v>
      </c>
      <c r="U15" s="30"/>
    </row>
    <row r="16" spans="1:21" ht="12.75">
      <c r="A16" s="110"/>
      <c r="B16" s="358" t="s">
        <v>127</v>
      </c>
      <c r="C16" s="359" t="s">
        <v>128</v>
      </c>
      <c r="D16" s="389">
        <v>16</v>
      </c>
      <c r="E16" s="387"/>
      <c r="F16" s="388"/>
      <c r="G16" s="389"/>
      <c r="H16" s="318">
        <f>SUM(D16:F16)</f>
        <v>16</v>
      </c>
      <c r="I16" s="329" t="s">
        <v>7</v>
      </c>
      <c r="J16" s="111">
        <v>12</v>
      </c>
      <c r="K16" s="31"/>
      <c r="U16" s="30"/>
    </row>
    <row r="17" spans="1:21" ht="12.75">
      <c r="A17" s="110"/>
      <c r="B17" s="360" t="s">
        <v>92</v>
      </c>
      <c r="C17" s="361" t="s">
        <v>93</v>
      </c>
      <c r="D17" s="382">
        <v>15</v>
      </c>
      <c r="E17" s="383"/>
      <c r="F17" s="384"/>
      <c r="G17" s="385"/>
      <c r="H17" s="515">
        <f>SUM(D17:G17)</f>
        <v>15</v>
      </c>
      <c r="I17" s="516" t="s">
        <v>8</v>
      </c>
      <c r="J17" s="111">
        <v>13</v>
      </c>
      <c r="K17" s="31"/>
      <c r="U17" s="30"/>
    </row>
    <row r="18" spans="1:21" ht="12.75">
      <c r="A18" s="110"/>
      <c r="B18" s="358" t="s">
        <v>99</v>
      </c>
      <c r="C18" s="359" t="s">
        <v>100</v>
      </c>
      <c r="D18" s="386">
        <v>15</v>
      </c>
      <c r="E18" s="387"/>
      <c r="F18" s="388"/>
      <c r="G18" s="389"/>
      <c r="H18" s="517">
        <f>SUM(D18:G18)</f>
        <v>15</v>
      </c>
      <c r="I18" s="518" t="s">
        <v>8</v>
      </c>
      <c r="J18" s="111">
        <v>14</v>
      </c>
      <c r="K18" s="31"/>
      <c r="U18" s="30"/>
    </row>
    <row r="19" spans="1:21" ht="12.75">
      <c r="A19" s="110"/>
      <c r="B19" s="362" t="s">
        <v>20</v>
      </c>
      <c r="C19" s="363" t="s">
        <v>96</v>
      </c>
      <c r="D19" s="390">
        <v>14</v>
      </c>
      <c r="E19" s="391"/>
      <c r="F19" s="392"/>
      <c r="G19" s="393"/>
      <c r="H19" s="519">
        <f>SUM(D19:F19)</f>
        <v>14</v>
      </c>
      <c r="I19" s="520" t="s">
        <v>9</v>
      </c>
      <c r="J19" s="111">
        <v>15</v>
      </c>
      <c r="K19" s="31"/>
      <c r="U19" s="30"/>
    </row>
    <row r="20" spans="1:21" ht="12.75">
      <c r="A20" s="110"/>
      <c r="B20" s="360" t="s">
        <v>31</v>
      </c>
      <c r="C20" s="361" t="s">
        <v>102</v>
      </c>
      <c r="D20" s="382">
        <v>13</v>
      </c>
      <c r="E20" s="383"/>
      <c r="F20" s="384"/>
      <c r="G20" s="385"/>
      <c r="H20" s="515">
        <f>SUM(D20:F20)</f>
        <v>13</v>
      </c>
      <c r="I20" s="516" t="s">
        <v>10</v>
      </c>
      <c r="J20" s="111">
        <v>16</v>
      </c>
      <c r="K20" s="31"/>
      <c r="U20" s="30"/>
    </row>
    <row r="21" spans="1:21" ht="12.75">
      <c r="A21" s="110"/>
      <c r="B21" s="358" t="s">
        <v>30</v>
      </c>
      <c r="C21" s="359" t="s">
        <v>102</v>
      </c>
      <c r="D21" s="386">
        <v>13</v>
      </c>
      <c r="E21" s="387"/>
      <c r="F21" s="388"/>
      <c r="G21" s="389"/>
      <c r="H21" s="517">
        <f aca="true" t="shared" si="2" ref="H21:H30">SUM(D21:G21)</f>
        <v>13</v>
      </c>
      <c r="I21" s="521" t="s">
        <v>10</v>
      </c>
      <c r="J21" s="111">
        <v>17</v>
      </c>
      <c r="K21" s="31"/>
      <c r="U21" s="30"/>
    </row>
    <row r="22" spans="1:21" ht="12.75">
      <c r="A22" s="110"/>
      <c r="B22" s="360" t="s">
        <v>41</v>
      </c>
      <c r="C22" s="361" t="s">
        <v>132</v>
      </c>
      <c r="D22" s="382">
        <v>10</v>
      </c>
      <c r="E22" s="383"/>
      <c r="F22" s="384"/>
      <c r="G22" s="385"/>
      <c r="H22" s="515">
        <f t="shared" si="2"/>
        <v>10</v>
      </c>
      <c r="I22" s="522" t="s">
        <v>11</v>
      </c>
      <c r="J22" s="111">
        <v>18</v>
      </c>
      <c r="K22" s="31"/>
      <c r="U22" s="30"/>
    </row>
    <row r="23" spans="1:21" ht="12.75">
      <c r="A23" s="110"/>
      <c r="B23" s="355" t="s">
        <v>28</v>
      </c>
      <c r="C23" s="356" t="s">
        <v>132</v>
      </c>
      <c r="D23" s="378">
        <v>10</v>
      </c>
      <c r="E23" s="379"/>
      <c r="F23" s="380"/>
      <c r="G23" s="381"/>
      <c r="H23" s="523">
        <f t="shared" si="2"/>
        <v>10</v>
      </c>
      <c r="I23" s="524" t="s">
        <v>11</v>
      </c>
      <c r="J23" s="111">
        <v>19</v>
      </c>
      <c r="K23" s="31"/>
      <c r="U23" s="30"/>
    </row>
    <row r="24" spans="1:21" ht="12.75">
      <c r="A24" s="110"/>
      <c r="B24" s="357" t="s">
        <v>50</v>
      </c>
      <c r="C24" s="356" t="s">
        <v>132</v>
      </c>
      <c r="D24" s="378">
        <v>10</v>
      </c>
      <c r="E24" s="379"/>
      <c r="F24" s="380"/>
      <c r="G24" s="381"/>
      <c r="H24" s="523">
        <f t="shared" si="2"/>
        <v>10</v>
      </c>
      <c r="I24" s="524" t="s">
        <v>11</v>
      </c>
      <c r="J24" s="111">
        <v>20</v>
      </c>
      <c r="K24" s="31"/>
      <c r="U24" s="30"/>
    </row>
    <row r="25" spans="1:21" ht="12.75">
      <c r="A25" s="110"/>
      <c r="B25" s="355" t="s">
        <v>133</v>
      </c>
      <c r="C25" s="356" t="s">
        <v>132</v>
      </c>
      <c r="D25" s="378">
        <v>10</v>
      </c>
      <c r="E25" s="379"/>
      <c r="F25" s="380"/>
      <c r="G25" s="381"/>
      <c r="H25" s="523">
        <f t="shared" si="2"/>
        <v>10</v>
      </c>
      <c r="I25" s="524" t="s">
        <v>11</v>
      </c>
      <c r="J25" s="111">
        <v>21</v>
      </c>
      <c r="K25" s="31"/>
      <c r="U25" s="30"/>
    </row>
    <row r="26" spans="1:21" ht="12.75">
      <c r="A26" s="110"/>
      <c r="B26" s="358" t="s">
        <v>135</v>
      </c>
      <c r="C26" s="359" t="s">
        <v>93</v>
      </c>
      <c r="D26" s="386">
        <v>10</v>
      </c>
      <c r="E26" s="387"/>
      <c r="F26" s="388"/>
      <c r="G26" s="389"/>
      <c r="H26" s="517">
        <f t="shared" si="2"/>
        <v>10</v>
      </c>
      <c r="I26" s="518" t="s">
        <v>11</v>
      </c>
      <c r="J26" s="111">
        <v>22</v>
      </c>
      <c r="K26" s="31"/>
      <c r="U26" s="30"/>
    </row>
    <row r="27" spans="1:21" ht="12.75">
      <c r="A27" s="110"/>
      <c r="B27" s="360" t="s">
        <v>34</v>
      </c>
      <c r="C27" s="361" t="s">
        <v>140</v>
      </c>
      <c r="D27" s="382">
        <v>9</v>
      </c>
      <c r="E27" s="383"/>
      <c r="F27" s="384"/>
      <c r="G27" s="385"/>
      <c r="H27" s="515">
        <f t="shared" si="2"/>
        <v>9</v>
      </c>
      <c r="I27" s="516" t="s">
        <v>12</v>
      </c>
      <c r="J27" s="111">
        <v>23</v>
      </c>
      <c r="K27" s="31"/>
      <c r="U27" s="30"/>
    </row>
    <row r="28" spans="1:21" ht="12.75">
      <c r="A28" s="110"/>
      <c r="B28" s="355" t="s">
        <v>33</v>
      </c>
      <c r="C28" s="356" t="s">
        <v>140</v>
      </c>
      <c r="D28" s="378">
        <v>9</v>
      </c>
      <c r="E28" s="379"/>
      <c r="F28" s="380"/>
      <c r="G28" s="381"/>
      <c r="H28" s="523">
        <f t="shared" si="2"/>
        <v>9</v>
      </c>
      <c r="I28" s="524" t="s">
        <v>12</v>
      </c>
      <c r="J28" s="111">
        <v>24</v>
      </c>
      <c r="K28" s="31"/>
      <c r="U28" s="30"/>
    </row>
    <row r="29" spans="1:21" ht="12.75">
      <c r="A29" s="110"/>
      <c r="B29" s="358" t="s">
        <v>32</v>
      </c>
      <c r="C29" s="359" t="s">
        <v>140</v>
      </c>
      <c r="D29" s="386">
        <v>9</v>
      </c>
      <c r="E29" s="387"/>
      <c r="F29" s="388"/>
      <c r="G29" s="389"/>
      <c r="H29" s="517">
        <f t="shared" si="2"/>
        <v>9</v>
      </c>
      <c r="I29" s="518" t="s">
        <v>12</v>
      </c>
      <c r="J29" s="111">
        <v>25</v>
      </c>
      <c r="K29" s="31"/>
      <c r="U29" s="30"/>
    </row>
    <row r="30" spans="1:21" ht="12.75">
      <c r="A30" s="110"/>
      <c r="B30" s="360" t="s">
        <v>45</v>
      </c>
      <c r="C30" s="361" t="s">
        <v>165</v>
      </c>
      <c r="D30" s="382">
        <v>8</v>
      </c>
      <c r="E30" s="383"/>
      <c r="F30" s="384"/>
      <c r="G30" s="385"/>
      <c r="H30" s="515">
        <f t="shared" si="2"/>
        <v>8</v>
      </c>
      <c r="I30" s="516" t="s">
        <v>13</v>
      </c>
      <c r="J30" s="111">
        <v>26</v>
      </c>
      <c r="K30" s="31"/>
      <c r="U30" s="30"/>
    </row>
    <row r="31" spans="1:21" ht="12.75">
      <c r="A31" s="110"/>
      <c r="B31" s="355" t="s">
        <v>163</v>
      </c>
      <c r="C31" s="356" t="s">
        <v>166</v>
      </c>
      <c r="D31" s="378">
        <v>8</v>
      </c>
      <c r="E31" s="394"/>
      <c r="F31" s="380"/>
      <c r="G31" s="381"/>
      <c r="H31" s="523">
        <f>SUM(D31:F31)</f>
        <v>8</v>
      </c>
      <c r="I31" s="524" t="s">
        <v>13</v>
      </c>
      <c r="J31" s="111">
        <v>27</v>
      </c>
      <c r="K31" s="31"/>
      <c r="U31" s="30"/>
    </row>
    <row r="32" spans="1:21" ht="12.75">
      <c r="A32" s="110"/>
      <c r="B32" s="355" t="s">
        <v>53</v>
      </c>
      <c r="C32" s="356" t="s">
        <v>165</v>
      </c>
      <c r="D32" s="378">
        <v>8</v>
      </c>
      <c r="E32" s="379"/>
      <c r="F32" s="380"/>
      <c r="G32" s="381"/>
      <c r="H32" s="523">
        <f>SUM(D32:G32)</f>
        <v>8</v>
      </c>
      <c r="I32" s="524" t="s">
        <v>13</v>
      </c>
      <c r="J32" s="111">
        <v>28</v>
      </c>
      <c r="K32" s="31"/>
      <c r="U32" s="30"/>
    </row>
    <row r="33" spans="1:21" ht="12.75">
      <c r="A33" s="110"/>
      <c r="B33" s="358" t="s">
        <v>52</v>
      </c>
      <c r="C33" s="359" t="s">
        <v>165</v>
      </c>
      <c r="D33" s="386">
        <v>8</v>
      </c>
      <c r="E33" s="387"/>
      <c r="F33" s="388"/>
      <c r="G33" s="389"/>
      <c r="H33" s="517">
        <f>SUM(D33:G33)</f>
        <v>8</v>
      </c>
      <c r="I33" s="518" t="s">
        <v>13</v>
      </c>
      <c r="J33" s="111">
        <v>29</v>
      </c>
      <c r="K33" s="31"/>
      <c r="U33" s="30"/>
    </row>
    <row r="34" spans="1:21" ht="13.5" thickBot="1">
      <c r="A34" s="110"/>
      <c r="B34" s="402" t="s">
        <v>181</v>
      </c>
      <c r="C34" s="403" t="s">
        <v>182</v>
      </c>
      <c r="D34" s="395">
        <v>7</v>
      </c>
      <c r="E34" s="396"/>
      <c r="F34" s="397"/>
      <c r="G34" s="398"/>
      <c r="H34" s="525">
        <f>SUM(D34:F34)</f>
        <v>7</v>
      </c>
      <c r="I34" s="526" t="s">
        <v>14</v>
      </c>
      <c r="J34" s="111">
        <v>30</v>
      </c>
      <c r="K34" s="31"/>
      <c r="U34" s="30"/>
    </row>
    <row r="35" spans="1:21" ht="12.75">
      <c r="A35" s="110"/>
      <c r="B35" s="404"/>
      <c r="C35" s="405"/>
      <c r="D35" s="404"/>
      <c r="E35" s="316"/>
      <c r="F35" s="316"/>
      <c r="G35" s="20"/>
      <c r="H35" s="39"/>
      <c r="I35" s="121"/>
      <c r="K35" s="31"/>
      <c r="U35" s="30"/>
    </row>
    <row r="36" spans="1:21" ht="12.75">
      <c r="A36" s="110"/>
      <c r="K36" s="31"/>
      <c r="U36" s="30"/>
    </row>
    <row r="37" spans="1:21" ht="12.75">
      <c r="A37" s="110"/>
      <c r="K37" s="31"/>
      <c r="U37" s="30"/>
    </row>
    <row r="38" spans="1:21" ht="12.75">
      <c r="A38" s="110"/>
      <c r="B38" s="39"/>
      <c r="C38" s="316"/>
      <c r="D38" s="39"/>
      <c r="E38" s="316"/>
      <c r="F38" s="316"/>
      <c r="G38" s="20"/>
      <c r="H38" s="39"/>
      <c r="I38" s="121"/>
      <c r="K38" s="31"/>
      <c r="U38" s="30"/>
    </row>
    <row r="39" spans="1:21" ht="12.75">
      <c r="A39" s="110"/>
      <c r="K39" s="34"/>
      <c r="U39" s="30"/>
    </row>
    <row r="40" spans="1:21" ht="12.75">
      <c r="A40" s="110"/>
      <c r="K40" s="34"/>
      <c r="U40" s="30"/>
    </row>
    <row r="41" spans="1:21" ht="12.75">
      <c r="A41" s="110"/>
      <c r="K41" s="34"/>
      <c r="U41" s="30"/>
    </row>
    <row r="42" spans="1:21" ht="12.75">
      <c r="A42" s="110"/>
      <c r="K42" s="34"/>
      <c r="U42" s="30"/>
    </row>
    <row r="43" spans="1:21" ht="12.75">
      <c r="A43" s="110"/>
      <c r="K43" s="34"/>
      <c r="U43" s="30"/>
    </row>
    <row r="44" spans="1:21" ht="12.75">
      <c r="A44" s="110"/>
      <c r="K44" s="34"/>
      <c r="U44" s="30"/>
    </row>
    <row r="45" spans="1:21" ht="12.75">
      <c r="A45" s="110"/>
      <c r="K45" s="34"/>
      <c r="U45" s="30"/>
    </row>
  </sheetData>
  <mergeCells count="10">
    <mergeCell ref="S3:S4"/>
    <mergeCell ref="T3:T4"/>
    <mergeCell ref="J3:J4"/>
    <mergeCell ref="L3:L4"/>
    <mergeCell ref="M3:M4"/>
    <mergeCell ref="R3:R4"/>
    <mergeCell ref="B3:B4"/>
    <mergeCell ref="C3:C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5"/>
  <sheetViews>
    <sheetView showGridLines="0" workbookViewId="0" topLeftCell="A1">
      <selection activeCell="L17" sqref="L17"/>
    </sheetView>
  </sheetViews>
  <sheetFormatPr defaultColWidth="9.00390625" defaultRowHeight="12.75"/>
  <cols>
    <col min="1" max="1" width="3.75390625" style="35" customWidth="1"/>
    <col min="2" max="2" width="18.25390625" style="22" customWidth="1"/>
    <col min="3" max="3" width="11.75390625" style="225" customWidth="1"/>
    <col min="4" max="4" width="7.625" style="22" customWidth="1"/>
    <col min="5" max="5" width="8.875" style="225" customWidth="1"/>
    <col min="6" max="6" width="8.125" style="225" customWidth="1"/>
    <col min="7" max="7" width="10.875" style="30" customWidth="1"/>
    <col min="8" max="8" width="6.25390625" style="22" customWidth="1"/>
    <col min="9" max="9" width="4.625" style="31" customWidth="1"/>
    <col min="10" max="10" width="3.00390625" style="30" customWidth="1"/>
    <col min="11" max="11" width="3.125" style="33" customWidth="1"/>
    <col min="12" max="16384" width="9.125" style="22" customWidth="1"/>
  </cols>
  <sheetData>
    <row r="2" spans="1:9" ht="19.5" thickBot="1">
      <c r="A2" s="22"/>
      <c r="B2" s="115" t="s">
        <v>381</v>
      </c>
      <c r="C2" s="116"/>
      <c r="D2" s="117"/>
      <c r="E2" s="117"/>
      <c r="F2" s="117"/>
      <c r="G2" s="119"/>
      <c r="H2" s="118"/>
      <c r="I2" s="120"/>
    </row>
    <row r="3" spans="1:11" ht="12.75" customHeight="1">
      <c r="A3" s="110"/>
      <c r="B3" s="537" t="s">
        <v>21</v>
      </c>
      <c r="C3" s="539" t="s">
        <v>25</v>
      </c>
      <c r="D3" s="368" t="s">
        <v>375</v>
      </c>
      <c r="E3" s="369" t="s">
        <v>373</v>
      </c>
      <c r="F3" s="369" t="s">
        <v>371</v>
      </c>
      <c r="G3" s="370" t="s">
        <v>369</v>
      </c>
      <c r="H3" s="541" t="s">
        <v>1</v>
      </c>
      <c r="I3" s="539" t="s">
        <v>22</v>
      </c>
      <c r="J3" s="543" t="s">
        <v>35</v>
      </c>
      <c r="K3" s="31"/>
    </row>
    <row r="4" spans="1:11" ht="12.75" customHeight="1" thickBot="1">
      <c r="A4" s="110"/>
      <c r="B4" s="538"/>
      <c r="C4" s="540"/>
      <c r="D4" s="371" t="s">
        <v>376</v>
      </c>
      <c r="E4" s="372" t="s">
        <v>374</v>
      </c>
      <c r="F4" s="372" t="s">
        <v>372</v>
      </c>
      <c r="G4" s="373" t="s">
        <v>370</v>
      </c>
      <c r="H4" s="542"/>
      <c r="I4" s="540"/>
      <c r="J4" s="544"/>
      <c r="K4" s="31"/>
    </row>
    <row r="5" spans="1:11" ht="12.75">
      <c r="A5" s="110"/>
      <c r="B5" s="353" t="s">
        <v>41</v>
      </c>
      <c r="C5" s="354" t="s">
        <v>132</v>
      </c>
      <c r="D5" s="374">
        <v>10</v>
      </c>
      <c r="E5" s="375"/>
      <c r="F5" s="376"/>
      <c r="G5" s="377"/>
      <c r="H5" s="21">
        <f aca="true" t="shared" si="0" ref="H5:H13">SUM(D5:G5)</f>
        <v>10</v>
      </c>
      <c r="I5" s="322" t="s">
        <v>5</v>
      </c>
      <c r="J5" s="111">
        <v>1</v>
      </c>
      <c r="K5" s="31"/>
    </row>
    <row r="6" spans="1:11" ht="12.75">
      <c r="A6" s="110"/>
      <c r="B6" s="355" t="s">
        <v>28</v>
      </c>
      <c r="C6" s="356" t="s">
        <v>132</v>
      </c>
      <c r="D6" s="378">
        <v>10</v>
      </c>
      <c r="E6" s="379"/>
      <c r="F6" s="380"/>
      <c r="G6" s="381"/>
      <c r="H6" s="317">
        <f t="shared" si="0"/>
        <v>10</v>
      </c>
      <c r="I6" s="323" t="s">
        <v>5</v>
      </c>
      <c r="J6" s="111">
        <v>2</v>
      </c>
      <c r="K6" s="31"/>
    </row>
    <row r="7" spans="1:11" ht="12.75">
      <c r="A7" s="110"/>
      <c r="B7" s="357" t="s">
        <v>50</v>
      </c>
      <c r="C7" s="356" t="s">
        <v>132</v>
      </c>
      <c r="D7" s="378">
        <v>10</v>
      </c>
      <c r="E7" s="379"/>
      <c r="F7" s="380"/>
      <c r="G7" s="381"/>
      <c r="H7" s="317">
        <f t="shared" si="0"/>
        <v>10</v>
      </c>
      <c r="I7" s="323" t="s">
        <v>5</v>
      </c>
      <c r="J7" s="111">
        <v>3</v>
      </c>
      <c r="K7" s="31"/>
    </row>
    <row r="8" spans="1:11" ht="12.75">
      <c r="A8" s="110"/>
      <c r="B8" s="355" t="s">
        <v>133</v>
      </c>
      <c r="C8" s="356" t="s">
        <v>132</v>
      </c>
      <c r="D8" s="378">
        <v>10</v>
      </c>
      <c r="E8" s="379"/>
      <c r="F8" s="380"/>
      <c r="G8" s="381"/>
      <c r="H8" s="317">
        <f t="shared" si="0"/>
        <v>10</v>
      </c>
      <c r="I8" s="323" t="s">
        <v>5</v>
      </c>
      <c r="J8" s="111">
        <v>4</v>
      </c>
      <c r="K8" s="31"/>
    </row>
    <row r="9" spans="1:11" ht="12.75">
      <c r="A9" s="110"/>
      <c r="B9" s="358" t="s">
        <v>135</v>
      </c>
      <c r="C9" s="359" t="s">
        <v>93</v>
      </c>
      <c r="D9" s="386">
        <v>10</v>
      </c>
      <c r="E9" s="387"/>
      <c r="F9" s="388"/>
      <c r="G9" s="389"/>
      <c r="H9" s="399">
        <f t="shared" si="0"/>
        <v>10</v>
      </c>
      <c r="I9" s="324" t="s">
        <v>5</v>
      </c>
      <c r="J9" s="111">
        <v>5</v>
      </c>
      <c r="K9" s="31"/>
    </row>
    <row r="10" spans="1:11" ht="12.75">
      <c r="A10" s="110"/>
      <c r="B10" s="360" t="s">
        <v>34</v>
      </c>
      <c r="C10" s="361" t="s">
        <v>140</v>
      </c>
      <c r="D10" s="382">
        <v>9</v>
      </c>
      <c r="E10" s="383"/>
      <c r="F10" s="384"/>
      <c r="G10" s="385"/>
      <c r="H10" s="319">
        <f t="shared" si="0"/>
        <v>9</v>
      </c>
      <c r="I10" s="325" t="s">
        <v>6</v>
      </c>
      <c r="J10" s="111">
        <v>6</v>
      </c>
      <c r="K10" s="31"/>
    </row>
    <row r="11" spans="1:11" ht="12.75">
      <c r="A11" s="110"/>
      <c r="B11" s="355" t="s">
        <v>33</v>
      </c>
      <c r="C11" s="356" t="s">
        <v>140</v>
      </c>
      <c r="D11" s="378">
        <v>9</v>
      </c>
      <c r="E11" s="379"/>
      <c r="F11" s="380"/>
      <c r="G11" s="381"/>
      <c r="H11" s="125">
        <f t="shared" si="0"/>
        <v>9</v>
      </c>
      <c r="I11" s="325" t="s">
        <v>6</v>
      </c>
      <c r="J11" s="111">
        <v>7</v>
      </c>
      <c r="K11" s="31"/>
    </row>
    <row r="12" spans="1:11" ht="12.75">
      <c r="A12" s="110"/>
      <c r="B12" s="358" t="s">
        <v>32</v>
      </c>
      <c r="C12" s="359" t="s">
        <v>140</v>
      </c>
      <c r="D12" s="386">
        <v>9</v>
      </c>
      <c r="E12" s="387"/>
      <c r="F12" s="388"/>
      <c r="G12" s="389"/>
      <c r="H12" s="17">
        <f t="shared" si="0"/>
        <v>9</v>
      </c>
      <c r="I12" s="326" t="s">
        <v>6</v>
      </c>
      <c r="J12" s="111">
        <v>8</v>
      </c>
      <c r="K12" s="31"/>
    </row>
    <row r="13" spans="1:11" ht="12.75">
      <c r="A13" s="110"/>
      <c r="B13" s="360" t="s">
        <v>45</v>
      </c>
      <c r="C13" s="361" t="s">
        <v>165</v>
      </c>
      <c r="D13" s="382">
        <v>8</v>
      </c>
      <c r="E13" s="383"/>
      <c r="F13" s="384"/>
      <c r="G13" s="385"/>
      <c r="H13" s="320">
        <f t="shared" si="0"/>
        <v>8</v>
      </c>
      <c r="I13" s="327" t="s">
        <v>7</v>
      </c>
      <c r="J13" s="111">
        <v>9</v>
      </c>
      <c r="K13" s="31"/>
    </row>
    <row r="14" spans="1:11" ht="12.75">
      <c r="A14" s="110"/>
      <c r="B14" s="355" t="s">
        <v>163</v>
      </c>
      <c r="C14" s="356" t="s">
        <v>166</v>
      </c>
      <c r="D14" s="378">
        <v>8</v>
      </c>
      <c r="E14" s="394"/>
      <c r="F14" s="380"/>
      <c r="G14" s="381"/>
      <c r="H14" s="321">
        <f>SUM(D14:F14)</f>
        <v>8</v>
      </c>
      <c r="I14" s="328" t="s">
        <v>7</v>
      </c>
      <c r="J14" s="111">
        <v>10</v>
      </c>
      <c r="K14" s="31"/>
    </row>
    <row r="15" spans="1:11" ht="12.75">
      <c r="A15" s="110"/>
      <c r="B15" s="355" t="s">
        <v>53</v>
      </c>
      <c r="C15" s="356" t="s">
        <v>165</v>
      </c>
      <c r="D15" s="378">
        <v>8</v>
      </c>
      <c r="E15" s="379"/>
      <c r="F15" s="380"/>
      <c r="G15" s="381"/>
      <c r="H15" s="321">
        <f>SUM(D15:G15)</f>
        <v>8</v>
      </c>
      <c r="I15" s="328" t="s">
        <v>7</v>
      </c>
      <c r="J15" s="111">
        <v>11</v>
      </c>
      <c r="K15" s="31"/>
    </row>
    <row r="16" spans="1:11" ht="12.75">
      <c r="A16" s="110"/>
      <c r="B16" s="358" t="s">
        <v>52</v>
      </c>
      <c r="C16" s="359" t="s">
        <v>165</v>
      </c>
      <c r="D16" s="386">
        <v>8</v>
      </c>
      <c r="E16" s="387"/>
      <c r="F16" s="388"/>
      <c r="G16" s="389"/>
      <c r="H16" s="318">
        <f>SUM(D16:G16)</f>
        <v>8</v>
      </c>
      <c r="I16" s="329" t="s">
        <v>7</v>
      </c>
      <c r="J16" s="111">
        <v>12</v>
      </c>
      <c r="K16" s="31"/>
    </row>
    <row r="17" spans="1:11" ht="12.75">
      <c r="A17" s="110"/>
      <c r="B17" s="362" t="s">
        <v>181</v>
      </c>
      <c r="C17" s="363" t="s">
        <v>182</v>
      </c>
      <c r="D17" s="390">
        <v>7</v>
      </c>
      <c r="E17" s="391"/>
      <c r="F17" s="392"/>
      <c r="G17" s="393"/>
      <c r="H17" s="519">
        <f>SUM(D17:F17)</f>
        <v>7</v>
      </c>
      <c r="I17" s="516" t="s">
        <v>8</v>
      </c>
      <c r="J17" s="111">
        <v>13</v>
      </c>
      <c r="K17" s="31"/>
    </row>
    <row r="18" spans="1:11" ht="12.75">
      <c r="A18" s="110"/>
      <c r="B18" s="360" t="s">
        <v>195</v>
      </c>
      <c r="C18" s="361" t="s">
        <v>199</v>
      </c>
      <c r="D18" s="382">
        <v>6</v>
      </c>
      <c r="E18" s="383"/>
      <c r="F18" s="384"/>
      <c r="G18" s="385"/>
      <c r="H18" s="515">
        <f aca="true" t="shared" si="1" ref="H18:H24">SUM(D18:G18)</f>
        <v>6</v>
      </c>
      <c r="I18" s="529" t="s">
        <v>9</v>
      </c>
      <c r="J18" s="111">
        <v>14</v>
      </c>
      <c r="K18" s="31"/>
    </row>
    <row r="19" spans="1:11" ht="12.75">
      <c r="A19" s="110"/>
      <c r="B19" s="358" t="s">
        <v>196</v>
      </c>
      <c r="C19" s="359" t="s">
        <v>200</v>
      </c>
      <c r="D19" s="386">
        <v>6</v>
      </c>
      <c r="E19" s="387"/>
      <c r="F19" s="388"/>
      <c r="G19" s="389"/>
      <c r="H19" s="517">
        <f t="shared" si="1"/>
        <v>6</v>
      </c>
      <c r="I19" s="530" t="s">
        <v>9</v>
      </c>
      <c r="J19" s="111">
        <v>15</v>
      </c>
      <c r="K19" s="31"/>
    </row>
    <row r="20" spans="1:11" ht="12.75">
      <c r="A20" s="110"/>
      <c r="B20" s="362" t="s">
        <v>215</v>
      </c>
      <c r="C20" s="363" t="s">
        <v>216</v>
      </c>
      <c r="D20" s="390">
        <v>5</v>
      </c>
      <c r="E20" s="391"/>
      <c r="F20" s="392"/>
      <c r="G20" s="393"/>
      <c r="H20" s="519">
        <f t="shared" si="1"/>
        <v>5</v>
      </c>
      <c r="I20" s="516" t="s">
        <v>10</v>
      </c>
      <c r="J20" s="111">
        <v>16</v>
      </c>
      <c r="K20" s="31"/>
    </row>
    <row r="21" spans="1:11" ht="12.75">
      <c r="A21" s="110"/>
      <c r="B21" s="360" t="s">
        <v>233</v>
      </c>
      <c r="C21" s="361" t="s">
        <v>235</v>
      </c>
      <c r="D21" s="382">
        <v>4</v>
      </c>
      <c r="E21" s="383"/>
      <c r="F21" s="384"/>
      <c r="G21" s="385"/>
      <c r="H21" s="515">
        <f t="shared" si="1"/>
        <v>4</v>
      </c>
      <c r="I21" s="531" t="s">
        <v>11</v>
      </c>
      <c r="J21" s="111">
        <v>17</v>
      </c>
      <c r="K21" s="31"/>
    </row>
    <row r="22" spans="1:11" ht="12.75">
      <c r="A22" s="110"/>
      <c r="B22" s="364" t="s">
        <v>234</v>
      </c>
      <c r="C22" s="359" t="s">
        <v>235</v>
      </c>
      <c r="D22" s="386">
        <v>4</v>
      </c>
      <c r="E22" s="387"/>
      <c r="F22" s="388"/>
      <c r="G22" s="389"/>
      <c r="H22" s="517">
        <f t="shared" si="1"/>
        <v>4</v>
      </c>
      <c r="I22" s="532" t="s">
        <v>11</v>
      </c>
      <c r="J22" s="111">
        <v>18</v>
      </c>
      <c r="K22" s="31"/>
    </row>
    <row r="23" spans="1:11" ht="12.75">
      <c r="A23" s="110"/>
      <c r="B23" s="360" t="s">
        <v>249</v>
      </c>
      <c r="C23" s="361" t="s">
        <v>257</v>
      </c>
      <c r="D23" s="382">
        <v>3</v>
      </c>
      <c r="E23" s="383"/>
      <c r="F23" s="384"/>
      <c r="G23" s="385"/>
      <c r="H23" s="515">
        <f t="shared" si="1"/>
        <v>3</v>
      </c>
      <c r="I23" s="516" t="s">
        <v>12</v>
      </c>
      <c r="J23" s="111">
        <v>19</v>
      </c>
      <c r="K23" s="31"/>
    </row>
    <row r="24" spans="1:11" ht="12.75">
      <c r="A24" s="110"/>
      <c r="B24" s="365" t="s">
        <v>250</v>
      </c>
      <c r="C24" s="359" t="s">
        <v>257</v>
      </c>
      <c r="D24" s="386">
        <v>3</v>
      </c>
      <c r="E24" s="387"/>
      <c r="F24" s="388"/>
      <c r="G24" s="389"/>
      <c r="H24" s="517">
        <f t="shared" si="1"/>
        <v>3</v>
      </c>
      <c r="I24" s="524" t="s">
        <v>12</v>
      </c>
      <c r="J24" s="111">
        <v>20</v>
      </c>
      <c r="K24" s="31"/>
    </row>
    <row r="25" spans="1:11" ht="12.75">
      <c r="A25" s="110"/>
      <c r="B25" s="360" t="s">
        <v>260</v>
      </c>
      <c r="C25" s="361" t="s">
        <v>93</v>
      </c>
      <c r="D25" s="382">
        <v>2</v>
      </c>
      <c r="E25" s="383"/>
      <c r="F25" s="384"/>
      <c r="G25" s="385"/>
      <c r="H25" s="515">
        <f>SUM(D25:F25)</f>
        <v>2</v>
      </c>
      <c r="I25" s="516" t="s">
        <v>13</v>
      </c>
      <c r="J25" s="111">
        <v>21</v>
      </c>
      <c r="K25" s="31"/>
    </row>
    <row r="26" spans="1:11" ht="12.75">
      <c r="A26" s="110"/>
      <c r="B26" s="358" t="s">
        <v>261</v>
      </c>
      <c r="C26" s="359" t="s">
        <v>93</v>
      </c>
      <c r="D26" s="386">
        <v>2</v>
      </c>
      <c r="E26" s="387"/>
      <c r="F26" s="388"/>
      <c r="G26" s="389"/>
      <c r="H26" s="517">
        <f>SUM(D26:G26)</f>
        <v>2</v>
      </c>
      <c r="I26" s="524" t="s">
        <v>13</v>
      </c>
      <c r="J26" s="111">
        <v>22</v>
      </c>
      <c r="K26" s="31"/>
    </row>
    <row r="27" spans="1:11" ht="12.75">
      <c r="A27" s="110"/>
      <c r="B27" s="360" t="s">
        <v>269</v>
      </c>
      <c r="C27" s="361" t="s">
        <v>114</v>
      </c>
      <c r="D27" s="382">
        <v>1</v>
      </c>
      <c r="E27" s="383"/>
      <c r="F27" s="384"/>
      <c r="G27" s="385"/>
      <c r="H27" s="515">
        <f>SUM(D27:F27)</f>
        <v>1</v>
      </c>
      <c r="I27" s="529" t="s">
        <v>14</v>
      </c>
      <c r="J27" s="111">
        <v>23</v>
      </c>
      <c r="K27" s="31"/>
    </row>
    <row r="28" spans="1:11" ht="13.5" thickBot="1">
      <c r="A28" s="110"/>
      <c r="B28" s="366" t="s">
        <v>270</v>
      </c>
      <c r="C28" s="367" t="s">
        <v>272</v>
      </c>
      <c r="D28" s="406">
        <v>1</v>
      </c>
      <c r="E28" s="407"/>
      <c r="F28" s="408"/>
      <c r="G28" s="409"/>
      <c r="H28" s="527">
        <f>SUM(D28:F28)</f>
        <v>1</v>
      </c>
      <c r="I28" s="533" t="s">
        <v>14</v>
      </c>
      <c r="J28" s="111">
        <v>24</v>
      </c>
      <c r="K28" s="31"/>
    </row>
    <row r="29" spans="1:9" ht="12.75">
      <c r="A29" s="110"/>
      <c r="B29" s="39"/>
      <c r="C29" s="316"/>
      <c r="D29" s="39"/>
      <c r="E29" s="316"/>
      <c r="F29" s="316"/>
      <c r="G29" s="20"/>
      <c r="H29" s="39"/>
      <c r="I29" s="121"/>
    </row>
    <row r="30" ht="12.75">
      <c r="A30" s="110"/>
    </row>
    <row r="31" ht="12.75">
      <c r="A31" s="110"/>
    </row>
    <row r="32" ht="12.75">
      <c r="A32" s="110"/>
    </row>
    <row r="33" ht="12.75">
      <c r="A33" s="110"/>
    </row>
    <row r="34" ht="12.75">
      <c r="A34" s="110"/>
    </row>
    <row r="35" ht="12.75">
      <c r="A35" s="110"/>
    </row>
    <row r="36" ht="12.75">
      <c r="A36" s="110"/>
    </row>
    <row r="37" ht="12.75">
      <c r="A37" s="110"/>
    </row>
    <row r="38" ht="12.75">
      <c r="A38" s="110"/>
    </row>
    <row r="39" ht="12.75">
      <c r="A39" s="110"/>
    </row>
    <row r="40" ht="12.75">
      <c r="A40" s="110"/>
    </row>
    <row r="41" ht="12.75">
      <c r="A41" s="110"/>
    </row>
    <row r="42" ht="12.75">
      <c r="A42" s="110"/>
    </row>
    <row r="43" ht="12.75">
      <c r="A43" s="110"/>
    </row>
    <row r="44" ht="12.75">
      <c r="A44" s="110"/>
    </row>
    <row r="45" ht="12.75">
      <c r="A45" s="110"/>
    </row>
  </sheetData>
  <mergeCells count="5">
    <mergeCell ref="J3:J4"/>
    <mergeCell ref="B3:B4"/>
    <mergeCell ref="C3:C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Luciferinna</dc:creator>
  <cp:keywords/>
  <dc:description/>
  <cp:lastModifiedBy>Luciferinna</cp:lastModifiedBy>
  <dcterms:created xsi:type="dcterms:W3CDTF">2011-02-22T10:54:05Z</dcterms:created>
  <dcterms:modified xsi:type="dcterms:W3CDTF">2015-05-23T18:04:59Z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